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20" windowHeight="8565"/>
  </bookViews>
  <sheets>
    <sheet name="Text" sheetId="1" r:id="rId1"/>
    <sheet name="Solution" sheetId="2" r:id="rId2"/>
  </sheets>
  <definedNames>
    <definedName name="_xlnm.Print_Area" localSheetId="1">Solution!$A$1:$E$30</definedName>
    <definedName name="_xlnm.Print_Area" localSheetId="0">Text!$A$1:$F$43</definedName>
  </definedNames>
  <calcPr calcId="125725"/>
</workbook>
</file>

<file path=xl/calcChain.xml><?xml version="1.0" encoding="utf-8"?>
<calcChain xmlns="http://schemas.openxmlformats.org/spreadsheetml/2006/main">
  <c r="A30" i="2"/>
  <c r="A29"/>
  <c r="A28"/>
  <c r="A25"/>
  <c r="A24"/>
  <c r="A23"/>
  <c r="A19"/>
  <c r="A17"/>
  <c r="A18"/>
  <c r="E9"/>
  <c r="E21" s="1"/>
  <c r="D9"/>
  <c r="D21" s="1"/>
  <c r="C9"/>
  <c r="C21" s="1"/>
  <c r="B9"/>
  <c r="B21" s="1"/>
  <c r="A16"/>
  <c r="A15"/>
  <c r="A14"/>
  <c r="A13"/>
  <c r="A12"/>
  <c r="E11"/>
  <c r="D11"/>
  <c r="C11"/>
  <c r="B11"/>
  <c r="A11"/>
  <c r="E10"/>
  <c r="D10"/>
  <c r="C10"/>
  <c r="B10"/>
  <c r="A10"/>
  <c r="D6"/>
  <c r="D5"/>
  <c r="D4"/>
  <c r="D3"/>
  <c r="D2"/>
  <c r="C6"/>
  <c r="C5"/>
  <c r="C4"/>
  <c r="C3"/>
  <c r="C2"/>
  <c r="C1"/>
  <c r="B7"/>
  <c r="A7"/>
  <c r="B6"/>
  <c r="A6"/>
  <c r="B5"/>
  <c r="E5" s="1"/>
  <c r="A5"/>
  <c r="B4"/>
  <c r="A4"/>
  <c r="B3"/>
  <c r="E3" s="1"/>
  <c r="A3"/>
  <c r="B2"/>
  <c r="A2"/>
  <c r="B1"/>
  <c r="A1"/>
  <c r="F26" i="1"/>
  <c r="F27" s="1"/>
  <c r="F28" s="1"/>
  <c r="E26"/>
  <c r="E27" s="1"/>
  <c r="E28" s="1"/>
  <c r="E25" i="2" s="1"/>
  <c r="D26" i="1"/>
  <c r="D27" s="1"/>
  <c r="D28" s="1"/>
  <c r="D25" i="2" s="1"/>
  <c r="C26" i="1"/>
  <c r="C27" s="1"/>
  <c r="C28" s="1"/>
  <c r="C25" i="2" s="1"/>
  <c r="B26" i="1"/>
  <c r="B27" s="1"/>
  <c r="B28" s="1"/>
  <c r="B25" i="2" s="1"/>
  <c r="D24" l="1"/>
  <c r="B23"/>
  <c r="B24"/>
  <c r="D23"/>
  <c r="C23"/>
  <c r="E23"/>
  <c r="C24"/>
  <c r="E24"/>
  <c r="E2"/>
  <c r="E4"/>
  <c r="C14" s="1"/>
  <c r="E6"/>
  <c r="E12"/>
  <c r="C12"/>
  <c r="D12"/>
  <c r="B12"/>
  <c r="E13"/>
  <c r="C13"/>
  <c r="D13"/>
  <c r="B13"/>
  <c r="E14"/>
  <c r="E15"/>
  <c r="C15"/>
  <c r="D15"/>
  <c r="B15"/>
  <c r="E16"/>
  <c r="C16"/>
  <c r="D16"/>
  <c r="B16"/>
  <c r="D14" l="1"/>
  <c r="D17" s="1"/>
  <c r="B14"/>
  <c r="B17" s="1"/>
  <c r="C17"/>
  <c r="E17"/>
  <c r="E18" l="1"/>
  <c r="E28"/>
  <c r="C18"/>
  <c r="C28"/>
  <c r="D28"/>
  <c r="D18"/>
  <c r="B28"/>
  <c r="B18"/>
  <c r="B19" l="1"/>
  <c r="B30" s="1"/>
  <c r="B29"/>
  <c r="D19"/>
  <c r="D30" s="1"/>
  <c r="D29"/>
  <c r="C19"/>
  <c r="C30" s="1"/>
  <c r="C29"/>
  <c r="E19"/>
  <c r="E30" s="1"/>
  <c r="E29"/>
</calcChain>
</file>

<file path=xl/sharedStrings.xml><?xml version="1.0" encoding="utf-8"?>
<sst xmlns="http://schemas.openxmlformats.org/spreadsheetml/2006/main" count="57" uniqueCount="48">
  <si>
    <t>Total</t>
  </si>
  <si>
    <t>Sales visits to customers</t>
  </si>
  <si>
    <t>Delivering the product</t>
  </si>
  <si>
    <t>Taking orders from customers</t>
  </si>
  <si>
    <t>Product handling</t>
  </si>
  <si>
    <t xml:space="preserve">Area of activity </t>
  </si>
  <si>
    <t>Cost driver</t>
  </si>
  <si>
    <t xml:space="preserve">Taking orders from customers </t>
  </si>
  <si>
    <t>Number of purchase orders</t>
  </si>
  <si>
    <t xml:space="preserve">Delivering the product </t>
  </si>
  <si>
    <t>Number of miles traveled</t>
  </si>
  <si>
    <t>Number of fast deliveries</t>
  </si>
  <si>
    <t>Fast deliveries</t>
  </si>
  <si>
    <t xml:space="preserve">Sales visits to customers </t>
  </si>
  <si>
    <t>Number of sales visits</t>
  </si>
  <si>
    <t>Number of cases sold</t>
  </si>
  <si>
    <t>Area of activity</t>
  </si>
  <si>
    <t>Net revenues</t>
  </si>
  <si>
    <t>Customer service cost</t>
  </si>
  <si>
    <t>Customer profit</t>
  </si>
  <si>
    <t>Customer profit (% of net revenues)</t>
  </si>
  <si>
    <t>Customer 1</t>
  </si>
  <si>
    <t>Customer 2</t>
  </si>
  <si>
    <t>Customer 3</t>
  </si>
  <si>
    <t>Customer 4</t>
  </si>
  <si>
    <t>Total customer service cost</t>
  </si>
  <si>
    <t>Price per case</t>
  </si>
  <si>
    <t>Number of cases</t>
  </si>
  <si>
    <t>Number of orders</t>
  </si>
  <si>
    <t>Miles travelled per delivery</t>
  </si>
  <si>
    <t>Number of deliveries (incl. fast deliveries)</t>
  </si>
  <si>
    <t>First they identified the total customer service cost. They were (in €):</t>
  </si>
  <si>
    <t>Then he took a look at how they dispersed their cost using the revenue as a cost allocator today:</t>
  </si>
  <si>
    <t>Total for T&amp;T</t>
  </si>
  <si>
    <t>The CMO also looked at the the activities performed and the costdrivers:</t>
  </si>
  <si>
    <t>Please do the calculation you think that the CFO is thinking of. Please comment your results.</t>
  </si>
  <si>
    <t>Previous system</t>
  </si>
  <si>
    <t>Activity-based system</t>
  </si>
  <si>
    <t>Quantity of driver</t>
  </si>
  <si>
    <t>Allocation rate</t>
  </si>
  <si>
    <t>Cost of goods</t>
  </si>
  <si>
    <t xml:space="preserve">The CMO (Chief Marketing Ofiicer) of Thrane &amp; Thrane (T&amp;T) was looking into 4 specific customers. </t>
  </si>
  <si>
    <t>He had a feeling that the way they calculated the customer profitability was somehow misleading.</t>
  </si>
  <si>
    <t xml:space="preserve">He could just feel that something was wrong. </t>
  </si>
  <si>
    <t>Therefore he made further analysis into the activities and came up with the following numbers:</t>
  </si>
  <si>
    <t xml:space="preserve">Being a very attentive student in his PBA/ISMM studies the CMO knew that a activity based costing calculation  </t>
  </si>
  <si>
    <t>needed to be done.</t>
  </si>
  <si>
    <t>The usual way  to calculate costs was the following: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</si>
</sst>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right"/>
    </xf>
    <xf numFmtId="164" fontId="2" fillId="0" borderId="0" xfId="1" applyNumberFormat="1" applyFont="1"/>
    <xf numFmtId="2" fontId="2" fillId="0" borderId="0" xfId="0" applyNumberFormat="1" applyFont="1"/>
    <xf numFmtId="165" fontId="2" fillId="0" borderId="0" xfId="0" applyNumberFormat="1" applyFont="1"/>
    <xf numFmtId="0" fontId="4" fillId="0" borderId="0" xfId="0" applyFont="1"/>
    <xf numFmtId="1" fontId="2" fillId="0" borderId="0" xfId="0" applyNumberFormat="1" applyFont="1"/>
    <xf numFmtId="164" fontId="3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selection sqref="A1:F43"/>
    </sheetView>
  </sheetViews>
  <sheetFormatPr defaultColWidth="42.5703125" defaultRowHeight="15"/>
  <cols>
    <col min="1" max="1" width="34.140625" customWidth="1"/>
    <col min="2" max="2" width="17.85546875" customWidth="1"/>
    <col min="3" max="5" width="9.5703125" bestFit="1" customWidth="1"/>
    <col min="6" max="6" width="13.140625" customWidth="1"/>
  </cols>
  <sheetData>
    <row r="1" spans="1:8">
      <c r="A1" s="1" t="s">
        <v>41</v>
      </c>
      <c r="B1" s="1"/>
      <c r="C1" s="1"/>
      <c r="D1" s="1"/>
      <c r="E1" s="1"/>
      <c r="F1" s="1"/>
      <c r="G1" s="1"/>
      <c r="H1" s="1"/>
    </row>
    <row r="2" spans="1:8">
      <c r="A2" s="1" t="s">
        <v>42</v>
      </c>
      <c r="B2" s="1"/>
      <c r="C2" s="1"/>
      <c r="D2" s="1"/>
      <c r="E2" s="1"/>
      <c r="F2" s="1"/>
      <c r="G2" s="1"/>
      <c r="H2" s="1"/>
    </row>
    <row r="3" spans="1:8">
      <c r="A3" s="1" t="s">
        <v>47</v>
      </c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 t="s">
        <v>31</v>
      </c>
      <c r="B5" s="1"/>
      <c r="C5" s="1"/>
      <c r="D5" s="1"/>
      <c r="E5" s="1"/>
      <c r="F5" s="1"/>
      <c r="G5" s="1"/>
      <c r="H5" s="1"/>
    </row>
    <row r="6" spans="1:8">
      <c r="A6" s="2" t="s">
        <v>16</v>
      </c>
      <c r="B6" s="3" t="s">
        <v>0</v>
      </c>
      <c r="C6" s="1"/>
      <c r="D6" s="1"/>
      <c r="E6" s="1"/>
      <c r="F6" s="1"/>
      <c r="G6" s="1"/>
      <c r="H6" s="1"/>
    </row>
    <row r="7" spans="1:8">
      <c r="A7" s="1" t="s">
        <v>4</v>
      </c>
      <c r="B7" s="4">
        <v>672000</v>
      </c>
      <c r="C7" s="1"/>
      <c r="D7" s="1"/>
      <c r="E7" s="1"/>
      <c r="F7" s="1"/>
      <c r="G7" s="1"/>
      <c r="H7" s="1"/>
    </row>
    <row r="8" spans="1:8">
      <c r="A8" s="1" t="s">
        <v>3</v>
      </c>
      <c r="B8" s="4">
        <v>100000</v>
      </c>
      <c r="C8" s="1"/>
      <c r="D8" s="1"/>
      <c r="E8" s="1"/>
      <c r="F8" s="1"/>
      <c r="G8" s="1"/>
      <c r="H8" s="1"/>
    </row>
    <row r="9" spans="1:8">
      <c r="A9" s="1" t="s">
        <v>2</v>
      </c>
      <c r="B9" s="4">
        <v>140000</v>
      </c>
      <c r="C9" s="1"/>
      <c r="D9" s="1"/>
      <c r="E9" s="1"/>
      <c r="F9" s="1"/>
      <c r="G9" s="1"/>
      <c r="H9" s="1"/>
    </row>
    <row r="10" spans="1:8">
      <c r="A10" s="1" t="s">
        <v>12</v>
      </c>
      <c r="B10" s="4">
        <v>198000</v>
      </c>
      <c r="C10" s="1"/>
      <c r="D10" s="1"/>
      <c r="E10" s="1"/>
      <c r="F10" s="1"/>
      <c r="G10" s="1"/>
      <c r="H10" s="1"/>
    </row>
    <row r="11" spans="1:8">
      <c r="A11" s="1" t="s">
        <v>1</v>
      </c>
      <c r="B11" s="4">
        <v>90000</v>
      </c>
      <c r="C11" s="1"/>
      <c r="D11" s="1"/>
      <c r="E11" s="1"/>
      <c r="F11" s="1"/>
      <c r="G11" s="1"/>
      <c r="H11" s="1"/>
    </row>
    <row r="12" spans="1:8">
      <c r="A12" s="1" t="s">
        <v>25</v>
      </c>
      <c r="B12" s="4">
        <v>1200000</v>
      </c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 t="s">
        <v>34</v>
      </c>
      <c r="B14" s="1"/>
      <c r="C14" s="1"/>
      <c r="D14" s="1"/>
      <c r="E14" s="1"/>
      <c r="F14" s="1"/>
      <c r="G14" s="1"/>
      <c r="H14" s="1"/>
    </row>
    <row r="15" spans="1:8">
      <c r="A15" s="2" t="s">
        <v>5</v>
      </c>
      <c r="B15" s="2" t="s">
        <v>6</v>
      </c>
      <c r="C15" s="1"/>
      <c r="D15" s="1"/>
      <c r="E15" s="1"/>
      <c r="F15" s="1"/>
      <c r="G15" s="1"/>
      <c r="H15" s="1"/>
    </row>
    <row r="16" spans="1:8">
      <c r="A16" s="1" t="s">
        <v>4</v>
      </c>
      <c r="B16" s="1" t="s">
        <v>15</v>
      </c>
      <c r="C16" s="1"/>
      <c r="D16" s="1"/>
      <c r="E16" s="1"/>
      <c r="F16" s="1"/>
      <c r="G16" s="1"/>
      <c r="H16" s="1"/>
    </row>
    <row r="17" spans="1:8">
      <c r="A17" s="1" t="s">
        <v>7</v>
      </c>
      <c r="B17" s="1" t="s">
        <v>8</v>
      </c>
      <c r="C17" s="1"/>
      <c r="D17" s="1"/>
      <c r="E17" s="1"/>
      <c r="F17" s="1"/>
      <c r="G17" s="1"/>
      <c r="H17" s="1"/>
    </row>
    <row r="18" spans="1:8">
      <c r="A18" s="1" t="s">
        <v>9</v>
      </c>
      <c r="B18" s="1" t="s">
        <v>10</v>
      </c>
      <c r="C18" s="1"/>
      <c r="D18" s="1"/>
      <c r="E18" s="1"/>
      <c r="F18" s="1"/>
      <c r="G18" s="1"/>
      <c r="H18" s="1"/>
    </row>
    <row r="19" spans="1:8">
      <c r="A19" s="1" t="s">
        <v>12</v>
      </c>
      <c r="B19" s="1" t="s">
        <v>11</v>
      </c>
      <c r="C19" s="1"/>
      <c r="D19" s="1"/>
      <c r="E19" s="1"/>
      <c r="F19" s="1"/>
      <c r="G19" s="1"/>
      <c r="H19" s="1"/>
    </row>
    <row r="20" spans="1:8">
      <c r="A20" s="1" t="s">
        <v>13</v>
      </c>
      <c r="B20" s="1" t="s">
        <v>14</v>
      </c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 t="s">
        <v>32</v>
      </c>
      <c r="B22" s="1"/>
      <c r="C22" s="1"/>
      <c r="D22" s="1"/>
      <c r="E22" s="1"/>
      <c r="F22" s="1"/>
      <c r="G22" s="1"/>
      <c r="H22" s="1"/>
    </row>
    <row r="23" spans="1:8">
      <c r="A23" s="1"/>
      <c r="B23" s="5" t="s">
        <v>21</v>
      </c>
      <c r="C23" s="5" t="s">
        <v>22</v>
      </c>
      <c r="D23" s="5" t="s">
        <v>23</v>
      </c>
      <c r="E23" s="5" t="s">
        <v>24</v>
      </c>
      <c r="F23" s="5" t="s">
        <v>33</v>
      </c>
      <c r="G23" s="1"/>
      <c r="H23" s="1"/>
    </row>
    <row r="24" spans="1:8">
      <c r="A24" s="1" t="s">
        <v>17</v>
      </c>
      <c r="B24" s="4">
        <v>1168000</v>
      </c>
      <c r="C24" s="4">
        <v>1192000</v>
      </c>
      <c r="D24" s="4">
        <v>121520</v>
      </c>
      <c r="E24" s="4">
        <v>454500</v>
      </c>
      <c r="F24" s="4">
        <v>12000000</v>
      </c>
      <c r="G24" s="1"/>
      <c r="H24" s="1"/>
    </row>
    <row r="25" spans="1:8">
      <c r="A25" s="1" t="s">
        <v>40</v>
      </c>
      <c r="B25" s="4">
        <v>1048000</v>
      </c>
      <c r="C25" s="4">
        <v>1048000</v>
      </c>
      <c r="D25" s="4">
        <v>104800</v>
      </c>
      <c r="E25" s="4">
        <v>393000</v>
      </c>
      <c r="F25" s="4">
        <v>10480000</v>
      </c>
      <c r="G25" s="1"/>
      <c r="H25" s="1"/>
    </row>
    <row r="26" spans="1:8">
      <c r="A26" s="1" t="s">
        <v>18</v>
      </c>
      <c r="B26" s="4">
        <f>$B$12*(B24/$F$24)</f>
        <v>116799.99999999999</v>
      </c>
      <c r="C26" s="4">
        <f>$B$12*(C24/$F$24)</f>
        <v>119200</v>
      </c>
      <c r="D26" s="4">
        <f>$B$12*(D24/$F$24)</f>
        <v>12152.000000000002</v>
      </c>
      <c r="E26" s="4">
        <f>$B$12*(E24/$F$24)</f>
        <v>45450</v>
      </c>
      <c r="F26" s="4">
        <f>$B$12*(F24/$F$24)</f>
        <v>1200000</v>
      </c>
      <c r="G26" s="1"/>
      <c r="H26" s="1"/>
    </row>
    <row r="27" spans="1:8">
      <c r="A27" s="1" t="s">
        <v>19</v>
      </c>
      <c r="B27" s="4">
        <f>B24-B25-B26</f>
        <v>3200.0000000000146</v>
      </c>
      <c r="C27" s="4">
        <f t="shared" ref="C27:F27" si="0">C24-C25-C26</f>
        <v>24800</v>
      </c>
      <c r="D27" s="4">
        <f t="shared" si="0"/>
        <v>4567.9999999999982</v>
      </c>
      <c r="E27" s="4">
        <f t="shared" si="0"/>
        <v>16050</v>
      </c>
      <c r="F27" s="4">
        <f t="shared" si="0"/>
        <v>320000</v>
      </c>
      <c r="G27" s="1"/>
      <c r="H27" s="1"/>
    </row>
    <row r="28" spans="1:8">
      <c r="A28" s="1" t="s">
        <v>20</v>
      </c>
      <c r="B28" s="6">
        <f>B27/B24</f>
        <v>2.7397260273972729E-3</v>
      </c>
      <c r="C28" s="6">
        <f t="shared" ref="C28:F28" si="1">C27/C24</f>
        <v>2.0805369127516779E-2</v>
      </c>
      <c r="D28" s="6">
        <f t="shared" si="1"/>
        <v>3.7590520078999323E-2</v>
      </c>
      <c r="E28" s="6">
        <f t="shared" si="1"/>
        <v>3.5313531353135315E-2</v>
      </c>
      <c r="F28" s="6">
        <f t="shared" si="1"/>
        <v>2.6666666666666668E-2</v>
      </c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 t="s">
        <v>43</v>
      </c>
      <c r="B30" s="1"/>
      <c r="C30" s="1"/>
      <c r="D30" s="1"/>
      <c r="E30" s="1"/>
      <c r="F30" s="1"/>
      <c r="G30" s="1"/>
      <c r="H30" s="1"/>
    </row>
    <row r="31" spans="1:8">
      <c r="A31" s="1" t="s">
        <v>44</v>
      </c>
      <c r="B31" s="1"/>
      <c r="C31" s="1"/>
      <c r="D31" s="1"/>
      <c r="E31" s="1"/>
      <c r="F31" s="1"/>
      <c r="G31" s="1"/>
      <c r="H31" s="1"/>
    </row>
    <row r="32" spans="1:8">
      <c r="A32" s="1"/>
      <c r="B32" s="5" t="s">
        <v>21</v>
      </c>
      <c r="C32" s="1" t="s">
        <v>22</v>
      </c>
      <c r="D32" s="1" t="s">
        <v>23</v>
      </c>
      <c r="E32" s="1" t="s">
        <v>24</v>
      </c>
      <c r="F32" s="5" t="s">
        <v>0</v>
      </c>
      <c r="G32" s="1"/>
      <c r="H32" s="1"/>
    </row>
    <row r="33" spans="1:8">
      <c r="A33" s="1" t="s">
        <v>26</v>
      </c>
      <c r="B33" s="7">
        <v>14.6</v>
      </c>
      <c r="C33" s="7">
        <v>14.9</v>
      </c>
      <c r="D33" s="7">
        <v>15.19</v>
      </c>
      <c r="E33" s="7">
        <v>15.15</v>
      </c>
      <c r="F33" s="7">
        <v>15</v>
      </c>
      <c r="G33" s="1"/>
      <c r="H33" s="1"/>
    </row>
    <row r="34" spans="1:8">
      <c r="A34" s="1" t="s">
        <v>27</v>
      </c>
      <c r="B34" s="4">
        <v>80000</v>
      </c>
      <c r="C34" s="4">
        <v>80000</v>
      </c>
      <c r="D34" s="4">
        <v>8000</v>
      </c>
      <c r="E34" s="4">
        <v>30000</v>
      </c>
      <c r="F34" s="4">
        <v>800000</v>
      </c>
      <c r="G34" s="1"/>
      <c r="H34" s="1"/>
    </row>
    <row r="35" spans="1:8">
      <c r="A35" s="1" t="s">
        <v>28</v>
      </c>
      <c r="B35" s="4">
        <v>16</v>
      </c>
      <c r="C35" s="4">
        <v>40</v>
      </c>
      <c r="D35" s="4">
        <v>20</v>
      </c>
      <c r="E35" s="4">
        <v>30</v>
      </c>
      <c r="F35" s="4">
        <v>500</v>
      </c>
      <c r="G35" s="1"/>
      <c r="H35" s="1"/>
    </row>
    <row r="36" spans="1:8">
      <c r="A36" s="1" t="s">
        <v>30</v>
      </c>
      <c r="B36" s="4">
        <v>110</v>
      </c>
      <c r="C36" s="4">
        <v>400</v>
      </c>
      <c r="D36" s="4">
        <v>200</v>
      </c>
      <c r="E36" s="4">
        <v>230</v>
      </c>
      <c r="F36" s="4">
        <v>4480</v>
      </c>
      <c r="G36" s="1"/>
      <c r="H36" s="1"/>
    </row>
    <row r="37" spans="1:8">
      <c r="A37" s="1" t="s">
        <v>29</v>
      </c>
      <c r="B37" s="4">
        <v>5</v>
      </c>
      <c r="C37" s="4">
        <v>19</v>
      </c>
      <c r="D37" s="4">
        <v>11</v>
      </c>
      <c r="E37" s="4">
        <v>4</v>
      </c>
      <c r="F37" s="4">
        <v>10</v>
      </c>
      <c r="G37" s="1"/>
      <c r="H37" s="1"/>
    </row>
    <row r="38" spans="1:8">
      <c r="A38" s="1" t="s">
        <v>11</v>
      </c>
      <c r="B38" s="4">
        <v>10</v>
      </c>
      <c r="C38" s="4">
        <v>250</v>
      </c>
      <c r="D38" s="4">
        <v>130</v>
      </c>
      <c r="E38" s="4">
        <v>90</v>
      </c>
      <c r="F38" s="4">
        <v>2500</v>
      </c>
      <c r="G38" s="1"/>
      <c r="H38" s="1"/>
    </row>
    <row r="39" spans="1:8">
      <c r="A39" s="1" t="s">
        <v>14</v>
      </c>
      <c r="B39" s="4">
        <v>12</v>
      </c>
      <c r="C39" s="4">
        <v>25</v>
      </c>
      <c r="D39" s="4">
        <v>18</v>
      </c>
      <c r="E39" s="4">
        <v>9</v>
      </c>
      <c r="F39" s="4">
        <v>360</v>
      </c>
    </row>
    <row r="40" spans="1:8">
      <c r="A40" s="1"/>
      <c r="B40" s="1"/>
      <c r="C40" s="1"/>
      <c r="D40" s="1"/>
      <c r="E40" s="1"/>
      <c r="F40" s="1"/>
    </row>
    <row r="41" spans="1:8">
      <c r="A41" s="1" t="s">
        <v>45</v>
      </c>
      <c r="B41" s="1"/>
      <c r="C41" s="1"/>
      <c r="D41" s="1"/>
      <c r="E41" s="1"/>
      <c r="F41" s="1"/>
    </row>
    <row r="42" spans="1:8">
      <c r="A42" s="1" t="s">
        <v>46</v>
      </c>
      <c r="B42" s="1"/>
      <c r="C42" s="1"/>
      <c r="D42" s="1"/>
      <c r="E42" s="1"/>
      <c r="F42" s="1"/>
    </row>
    <row r="43" spans="1:8">
      <c r="A43" s="1" t="s">
        <v>35</v>
      </c>
      <c r="B43" s="1"/>
      <c r="C43" s="1"/>
      <c r="D43" s="1"/>
      <c r="E43" s="1"/>
      <c r="F43" s="1"/>
    </row>
  </sheetData>
  <pageMargins left="0.70866141732283472" right="0.70866141732283472" top="0.74803149606299213" bottom="0.74803149606299213" header="0.31496062992125984" footer="0.31496062992125984"/>
  <pageSetup paperSize="0" scale="93" orientation="portrait" r:id="rId1"/>
  <rowBreaks count="1" manualBreakCount="1">
    <brk id="38" max="16383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F13" sqref="F13"/>
    </sheetView>
  </sheetViews>
  <sheetFormatPr defaultRowHeight="12"/>
  <cols>
    <col min="1" max="1" width="29.140625" style="1" customWidth="1"/>
    <col min="2" max="2" width="11.42578125" style="1" customWidth="1"/>
    <col min="3" max="3" width="21.85546875" style="1" customWidth="1"/>
    <col min="4" max="4" width="13.28515625" style="1" customWidth="1"/>
    <col min="5" max="5" width="11.28515625" style="1" customWidth="1"/>
    <col min="6" max="16384" width="9.140625" style="1"/>
  </cols>
  <sheetData>
    <row r="1" spans="1:5">
      <c r="A1" s="2" t="str">
        <f>Text!A6</f>
        <v>Area of activity</v>
      </c>
      <c r="B1" s="2" t="str">
        <f>Text!B6</f>
        <v>Total</v>
      </c>
      <c r="C1" s="2" t="str">
        <f>Text!B15</f>
        <v>Cost driver</v>
      </c>
      <c r="D1" s="2" t="s">
        <v>38</v>
      </c>
      <c r="E1" s="2" t="s">
        <v>39</v>
      </c>
    </row>
    <row r="2" spans="1:5">
      <c r="A2" s="1" t="str">
        <f>Text!A7</f>
        <v>Product handling</v>
      </c>
      <c r="B2" s="4">
        <f>Text!B7</f>
        <v>672000</v>
      </c>
      <c r="C2" s="1" t="str">
        <f>Text!B16</f>
        <v>Number of cases sold</v>
      </c>
      <c r="D2" s="4">
        <f>Text!F34</f>
        <v>800000</v>
      </c>
      <c r="E2" s="1">
        <f>B2/D2</f>
        <v>0.84</v>
      </c>
    </row>
    <row r="3" spans="1:5">
      <c r="A3" s="1" t="str">
        <f>Text!A8</f>
        <v>Taking orders from customers</v>
      </c>
      <c r="B3" s="4">
        <f>Text!B8</f>
        <v>100000</v>
      </c>
      <c r="C3" s="1" t="str">
        <f>Text!B17</f>
        <v>Number of purchase orders</v>
      </c>
      <c r="D3" s="4">
        <f>Text!F35</f>
        <v>500</v>
      </c>
      <c r="E3" s="1">
        <f t="shared" ref="E3:E6" si="0">B3/D3</f>
        <v>200</v>
      </c>
    </row>
    <row r="4" spans="1:5">
      <c r="A4" s="1" t="str">
        <f>Text!A9</f>
        <v>Delivering the product</v>
      </c>
      <c r="B4" s="4">
        <f>Text!B9</f>
        <v>140000</v>
      </c>
      <c r="C4" s="1" t="str">
        <f>Text!B18</f>
        <v>Number of miles traveled</v>
      </c>
      <c r="D4" s="4">
        <f>Text!F36*Text!F37</f>
        <v>44800</v>
      </c>
      <c r="E4" s="8">
        <f t="shared" si="0"/>
        <v>3.125</v>
      </c>
    </row>
    <row r="5" spans="1:5">
      <c r="A5" s="1" t="str">
        <f>Text!A10</f>
        <v>Fast deliveries</v>
      </c>
      <c r="B5" s="4">
        <f>Text!B10</f>
        <v>198000</v>
      </c>
      <c r="C5" s="1" t="str">
        <f>Text!B19</f>
        <v>Number of fast deliveries</v>
      </c>
      <c r="D5" s="4">
        <f>Text!F38</f>
        <v>2500</v>
      </c>
      <c r="E5" s="1">
        <f t="shared" si="0"/>
        <v>79.2</v>
      </c>
    </row>
    <row r="6" spans="1:5">
      <c r="A6" s="1" t="str">
        <f>Text!A11</f>
        <v>Sales visits to customers</v>
      </c>
      <c r="B6" s="4">
        <f>Text!B11</f>
        <v>90000</v>
      </c>
      <c r="C6" s="1" t="str">
        <f>Text!B20</f>
        <v>Number of sales visits</v>
      </c>
      <c r="D6" s="4">
        <f>Text!F39</f>
        <v>360</v>
      </c>
      <c r="E6" s="1">
        <f t="shared" si="0"/>
        <v>250</v>
      </c>
    </row>
    <row r="7" spans="1:5">
      <c r="A7" s="1" t="str">
        <f>Text!A12</f>
        <v>Total customer service cost</v>
      </c>
      <c r="B7" s="4">
        <f>Text!B12</f>
        <v>1200000</v>
      </c>
    </row>
    <row r="9" spans="1:5">
      <c r="B9" s="5" t="str">
        <f>Text!B23</f>
        <v>Customer 1</v>
      </c>
      <c r="C9" s="5" t="str">
        <f>Text!C23</f>
        <v>Customer 2</v>
      </c>
      <c r="D9" s="5" t="str">
        <f>Text!D23</f>
        <v>Customer 3</v>
      </c>
      <c r="E9" s="5" t="str">
        <f>Text!E23</f>
        <v>Customer 4</v>
      </c>
    </row>
    <row r="10" spans="1:5">
      <c r="A10" s="1" t="str">
        <f>Text!A24</f>
        <v>Net revenues</v>
      </c>
      <c r="B10" s="1">
        <f>Text!B24</f>
        <v>1168000</v>
      </c>
      <c r="C10" s="1">
        <f>Text!C24</f>
        <v>1192000</v>
      </c>
      <c r="D10" s="1">
        <f>Text!D24</f>
        <v>121520</v>
      </c>
      <c r="E10" s="1">
        <f>Text!E24</f>
        <v>454500</v>
      </c>
    </row>
    <row r="11" spans="1:5">
      <c r="A11" s="1" t="str">
        <f>Text!A25</f>
        <v>Cost of goods</v>
      </c>
      <c r="B11" s="1">
        <f>Text!B25</f>
        <v>1048000</v>
      </c>
      <c r="C11" s="1">
        <f>Text!C25</f>
        <v>1048000</v>
      </c>
      <c r="D11" s="1">
        <f>Text!D25</f>
        <v>104800</v>
      </c>
      <c r="E11" s="1">
        <f>Text!E25</f>
        <v>393000</v>
      </c>
    </row>
    <row r="12" spans="1:5">
      <c r="A12" s="9" t="str">
        <f>Text!A7</f>
        <v>Product handling</v>
      </c>
      <c r="B12" s="1">
        <f>$E2*Text!B34</f>
        <v>67200</v>
      </c>
      <c r="C12" s="1">
        <f>$E2*Text!C34</f>
        <v>67200</v>
      </c>
      <c r="D12" s="1">
        <f>$E2*Text!D34</f>
        <v>6720</v>
      </c>
      <c r="E12" s="1">
        <f>$E2*Text!E34</f>
        <v>25200</v>
      </c>
    </row>
    <row r="13" spans="1:5">
      <c r="A13" s="9" t="str">
        <f>Text!A8</f>
        <v>Taking orders from customers</v>
      </c>
      <c r="B13" s="1">
        <f>$E3*Text!B35</f>
        <v>3200</v>
      </c>
      <c r="C13" s="1">
        <f>$E3*Text!C35</f>
        <v>8000</v>
      </c>
      <c r="D13" s="1">
        <f>$E3*Text!D35</f>
        <v>4000</v>
      </c>
      <c r="E13" s="1">
        <f>$E3*Text!E35</f>
        <v>6000</v>
      </c>
    </row>
    <row r="14" spans="1:5">
      <c r="A14" s="9" t="str">
        <f>Text!A9</f>
        <v>Delivering the product</v>
      </c>
      <c r="B14" s="10">
        <f>$E4*Text!B36*Text!B37</f>
        <v>1718.75</v>
      </c>
      <c r="C14" s="1">
        <f>$E4*Text!C36*Text!C37</f>
        <v>23750</v>
      </c>
      <c r="D14" s="1">
        <f>$E4*Text!D36*Text!D37</f>
        <v>6875</v>
      </c>
      <c r="E14" s="1">
        <f>$E4*Text!E36*Text!E37</f>
        <v>2875</v>
      </c>
    </row>
    <row r="15" spans="1:5">
      <c r="A15" s="9" t="str">
        <f>Text!A10</f>
        <v>Fast deliveries</v>
      </c>
      <c r="B15" s="1">
        <f>$E5*Text!B38</f>
        <v>792</v>
      </c>
      <c r="C15" s="1">
        <f>$E5*Text!C38</f>
        <v>19800</v>
      </c>
      <c r="D15" s="1">
        <f>$E5*Text!D38</f>
        <v>10296</v>
      </c>
      <c r="E15" s="1">
        <f>$E5*Text!E38</f>
        <v>7128</v>
      </c>
    </row>
    <row r="16" spans="1:5">
      <c r="A16" s="9" t="str">
        <f>Text!A11</f>
        <v>Sales visits to customers</v>
      </c>
      <c r="B16" s="1">
        <f>$E6*Text!B39</f>
        <v>3000</v>
      </c>
      <c r="C16" s="1">
        <f>$E6*Text!C39</f>
        <v>6250</v>
      </c>
      <c r="D16" s="1">
        <f>$E6*Text!D39</f>
        <v>4500</v>
      </c>
      <c r="E16" s="1">
        <f>$E6*Text!E39</f>
        <v>2250</v>
      </c>
    </row>
    <row r="17" spans="1:5">
      <c r="A17" s="1" t="str">
        <f>Text!A26</f>
        <v>Customer service cost</v>
      </c>
      <c r="B17" s="10">
        <f>SUM(B12:B16)</f>
        <v>75910.75</v>
      </c>
      <c r="C17" s="10">
        <f>SUM(C12:C16)</f>
        <v>125000</v>
      </c>
      <c r="D17" s="10">
        <f>SUM(D12:D16)</f>
        <v>32391</v>
      </c>
      <c r="E17" s="10">
        <f>SUM(E12:E16)</f>
        <v>43453</v>
      </c>
    </row>
    <row r="18" spans="1:5">
      <c r="A18" s="1" t="str">
        <f>Text!A27</f>
        <v>Customer profit</v>
      </c>
      <c r="B18" s="10">
        <f>B10-B11-B17</f>
        <v>44089.25</v>
      </c>
      <c r="C18" s="10">
        <f t="shared" ref="C18:E18" si="1">C10-C11-C17</f>
        <v>19000</v>
      </c>
      <c r="D18" s="10">
        <f t="shared" si="1"/>
        <v>-15671</v>
      </c>
      <c r="E18" s="10">
        <f t="shared" si="1"/>
        <v>18047</v>
      </c>
    </row>
    <row r="19" spans="1:5">
      <c r="A19" s="1" t="str">
        <f>Text!A28</f>
        <v>Customer profit (% of net revenues)</v>
      </c>
      <c r="B19" s="6">
        <f>B18/B10</f>
        <v>3.7747645547945206E-2</v>
      </c>
      <c r="C19" s="6">
        <f t="shared" ref="C19:E19" si="2">C18/C10</f>
        <v>1.5939597315436243E-2</v>
      </c>
      <c r="D19" s="6">
        <f t="shared" si="2"/>
        <v>-0.12895819618169849</v>
      </c>
      <c r="E19" s="6">
        <f t="shared" si="2"/>
        <v>3.9707370737073706E-2</v>
      </c>
    </row>
    <row r="21" spans="1:5">
      <c r="B21" s="5" t="str">
        <f>B9</f>
        <v>Customer 1</v>
      </c>
      <c r="C21" s="5" t="str">
        <f t="shared" ref="C21:E21" si="3">C9</f>
        <v>Customer 2</v>
      </c>
      <c r="D21" s="5" t="str">
        <f t="shared" si="3"/>
        <v>Customer 3</v>
      </c>
      <c r="E21" s="5" t="str">
        <f t="shared" si="3"/>
        <v>Customer 4</v>
      </c>
    </row>
    <row r="22" spans="1:5">
      <c r="A22" s="2" t="s">
        <v>36</v>
      </c>
    </row>
    <row r="23" spans="1:5">
      <c r="A23" s="1" t="str">
        <f>Text!A26</f>
        <v>Customer service cost</v>
      </c>
      <c r="B23" s="4">
        <f>Text!B26:E26</f>
        <v>116799.99999999999</v>
      </c>
      <c r="C23" s="4">
        <f>Text!C26:F26</f>
        <v>119200</v>
      </c>
      <c r="D23" s="4">
        <f>Text!D26:G26</f>
        <v>12152.000000000002</v>
      </c>
      <c r="E23" s="4">
        <f>Text!E26:H26</f>
        <v>45450</v>
      </c>
    </row>
    <row r="24" spans="1:5">
      <c r="A24" s="1" t="str">
        <f>Text!A27</f>
        <v>Customer profit</v>
      </c>
      <c r="B24" s="4">
        <f>Text!B27</f>
        <v>3200.0000000000146</v>
      </c>
      <c r="C24" s="4">
        <f>Text!C27</f>
        <v>24800</v>
      </c>
      <c r="D24" s="4">
        <f>Text!D27</f>
        <v>4567.9999999999982</v>
      </c>
      <c r="E24" s="4">
        <f>Text!E27</f>
        <v>16050</v>
      </c>
    </row>
    <row r="25" spans="1:5">
      <c r="A25" s="1" t="str">
        <f>Text!A28</f>
        <v>Customer profit (% of net revenues)</v>
      </c>
      <c r="B25" s="11">
        <f>Text!B28</f>
        <v>2.7397260273972729E-3</v>
      </c>
      <c r="C25" s="11">
        <f>Text!C28</f>
        <v>2.0805369127516779E-2</v>
      </c>
      <c r="D25" s="11">
        <f>Text!D28</f>
        <v>3.7590520078999323E-2</v>
      </c>
      <c r="E25" s="11">
        <f>Text!E28</f>
        <v>3.5313531353135315E-2</v>
      </c>
    </row>
    <row r="27" spans="1:5">
      <c r="A27" s="2" t="s">
        <v>37</v>
      </c>
    </row>
    <row r="28" spans="1:5">
      <c r="A28" s="1" t="str">
        <f>Text!A26</f>
        <v>Customer service cost</v>
      </c>
      <c r="B28" s="10">
        <f>B17</f>
        <v>75910.75</v>
      </c>
      <c r="C28" s="10">
        <f t="shared" ref="C28:E28" si="4">C17</f>
        <v>125000</v>
      </c>
      <c r="D28" s="10">
        <f t="shared" si="4"/>
        <v>32391</v>
      </c>
      <c r="E28" s="10">
        <f t="shared" si="4"/>
        <v>43453</v>
      </c>
    </row>
    <row r="29" spans="1:5">
      <c r="A29" s="1" t="str">
        <f>Text!A27</f>
        <v>Customer profit</v>
      </c>
      <c r="B29" s="10">
        <f t="shared" ref="B29:E29" si="5">B18</f>
        <v>44089.25</v>
      </c>
      <c r="C29" s="10">
        <f t="shared" si="5"/>
        <v>19000</v>
      </c>
      <c r="D29" s="10">
        <f t="shared" si="5"/>
        <v>-15671</v>
      </c>
      <c r="E29" s="10">
        <f t="shared" si="5"/>
        <v>18047</v>
      </c>
    </row>
    <row r="30" spans="1:5">
      <c r="A30" s="1" t="str">
        <f>Text!A28</f>
        <v>Customer profit (% of net revenues)</v>
      </c>
      <c r="B30" s="11">
        <f t="shared" ref="B30:E30" si="6">B19</f>
        <v>3.7747645547945206E-2</v>
      </c>
      <c r="C30" s="11">
        <f t="shared" si="6"/>
        <v>1.5939597315436243E-2</v>
      </c>
      <c r="D30" s="11">
        <f t="shared" si="6"/>
        <v>-0.12895819618169849</v>
      </c>
      <c r="E30" s="11">
        <f t="shared" si="6"/>
        <v>3.9707370737073706E-2</v>
      </c>
    </row>
    <row r="39" spans="2:2">
      <c r="B39" s="5"/>
    </row>
  </sheetData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Text</vt:lpstr>
      <vt:lpstr>Solution</vt:lpstr>
      <vt:lpstr>Solution!Print_Area</vt:lpstr>
      <vt:lpstr>Text!Print_Area</vt:lpstr>
    </vt:vector>
  </TitlesOfParts>
  <Company>VIA University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Preuthun Pedersen</dc:creator>
  <cp:lastModifiedBy>Christian Preuthun Pedersen</cp:lastModifiedBy>
  <cp:lastPrinted>2010-05-18T09:46:38Z</cp:lastPrinted>
  <dcterms:created xsi:type="dcterms:W3CDTF">2010-05-05T12:48:35Z</dcterms:created>
  <dcterms:modified xsi:type="dcterms:W3CDTF">2010-05-18T09:49:11Z</dcterms:modified>
</cp:coreProperties>
</file>