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ISOkvant - ISOcost" sheetId="1" r:id="rId1"/>
    <sheet name="Graf" sheetId="2" r:id="rId2"/>
    <sheet name="Data til graf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Roskilde Handelsskole</author>
  </authors>
  <commentList>
    <comment ref="C12" authorId="0">
      <text>
        <r>
          <rPr>
            <b/>
            <sz val="14"/>
            <rFont val="Tahoma"/>
            <family val="2"/>
          </rPr>
          <t>Hvis der er mindre end 9 punkter i ISOkvanterne skal du blot stå i cellen f.eks. C12 og trykke "delete" så der ikke er nogen værdi, der må altså ikke stå 0, de 0'et så overføres til grafen</t>
        </r>
      </text>
    </comment>
  </commentList>
</comments>
</file>

<file path=xl/comments3.xml><?xml version="1.0" encoding="utf-8"?>
<comments xmlns="http://schemas.openxmlformats.org/spreadsheetml/2006/main">
  <authors>
    <author>Roskilde Handelsskole</author>
  </authors>
  <commentList>
    <comment ref="B4" authorId="0">
      <text>
        <r>
          <rPr>
            <b/>
            <sz val="14"/>
            <rFont val="Tahoma"/>
            <family val="2"/>
          </rPr>
          <t>Her kan du flytte ISOcost linien ud i diagrammet som du ønsker. Tast f.eks. 100% og se på grafen, nu er ISOcost linien rykket længere ud i diagrammet. Prøv evt. med 200%, 300%, 400% osv.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<sst xmlns="http://schemas.openxmlformats.org/spreadsheetml/2006/main" count="21" uniqueCount="17">
  <si>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Maskintimer</t>
  </si>
  <si>
    <t>Arbejdskraft</t>
  </si>
  <si>
    <t>Produktion:</t>
  </si>
  <si>
    <t>Omkostninger pr. stk</t>
  </si>
  <si>
    <t>ISOcost =</t>
  </si>
  <si>
    <t>ISOcost +</t>
  </si>
  <si>
    <t>(x)</t>
  </si>
  <si>
    <t>(y)</t>
  </si>
  <si>
    <t>max</t>
  </si>
  <si>
    <t>Minimum</t>
  </si>
  <si>
    <t>Den optimale løsning er:</t>
  </si>
  <si>
    <t>ISOkvant &amp; ISOcost</t>
  </si>
  <si>
    <t xml:space="preserve">Ved produktion af </t>
  </si>
  <si>
    <t>bør anvendes</t>
  </si>
  <si>
    <t>2 ton</t>
  </si>
  <si>
    <t>4 ton</t>
  </si>
  <si>
    <t>6 ton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</si>
</sst>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</numFmts>
  <fonts count="1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0"/>
    </font>
    <font>
      <sz val="13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4" fillId="0" borderId="2" xfId="0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9" fontId="12" fillId="2" borderId="0" xfId="18" applyFont="1" applyFill="1" applyAlignment="1">
      <alignment/>
    </xf>
    <xf numFmtId="1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ISOcost og ISOkvant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875"/>
          <c:w val="0.88"/>
          <c:h val="0.8475"/>
        </c:manualLayout>
      </c:layout>
      <c:scatterChart>
        <c:scatterStyle val="line"/>
        <c:varyColors val="0"/>
        <c:ser>
          <c:idx val="0"/>
          <c:order val="0"/>
          <c:tx>
            <c:strRef>
              <c:f>'ISOkvant - ISOcost'!$A$4</c:f>
              <c:strCache>
                <c:ptCount val="1"/>
                <c:pt idx="0">
                  <c:v>2 ton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'ISOkvant - ISOcost'!$C$4:$C$12</c:f>
              <c:numCache>
                <c:ptCount val="9"/>
                <c:pt idx="0">
                  <c:v>140</c:v>
                </c:pt>
                <c:pt idx="1">
                  <c:v>100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</c:numCache>
            </c:numRef>
          </c:xVal>
          <c:yVal>
            <c:numRef>
              <c:f>'ISOkvant - ISOcost'!$D$4:$D$12</c:f>
              <c:numCache>
                <c:ptCount val="9"/>
                <c:pt idx="0">
                  <c:v>20</c:v>
                </c:pt>
                <c:pt idx="1">
                  <c:v>40</c:v>
                </c:pt>
                <c:pt idx="2">
                  <c:v>60.4</c:v>
                </c:pt>
                <c:pt idx="3">
                  <c:v>100</c:v>
                </c:pt>
                <c:pt idx="4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'ISOkvant - ISOcost'!$A$15</c:f>
              <c:strCache>
                <c:ptCount val="1"/>
                <c:pt idx="0">
                  <c:v>4 ton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'ISOkvant - ISOcost'!$C$15:$C$23</c:f>
              <c:numCache>
                <c:ptCount val="9"/>
                <c:pt idx="0">
                  <c:v>170</c:v>
                </c:pt>
                <c:pt idx="1">
                  <c:v>120</c:v>
                </c:pt>
                <c:pt idx="2">
                  <c:v>100</c:v>
                </c:pt>
                <c:pt idx="3">
                  <c:v>70</c:v>
                </c:pt>
                <c:pt idx="4">
                  <c:v>50</c:v>
                </c:pt>
              </c:numCache>
            </c:numRef>
          </c:xVal>
          <c:yVal>
            <c:numRef>
              <c:f>'ISOkvant - ISOcost'!$D$15:$D$23</c:f>
              <c:numCache>
                <c:ptCount val="9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125</c:v>
                </c:pt>
                <c:pt idx="4">
                  <c:v>225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'ISOkvant - ISOcost'!$A$26</c:f>
              <c:strCache>
                <c:ptCount val="1"/>
                <c:pt idx="0">
                  <c:v>6 ton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xVal>
            <c:numRef>
              <c:f>'ISOkvant - ISOcost'!$C$26:$C$34</c:f>
              <c:numCache>
                <c:ptCount val="9"/>
                <c:pt idx="0">
                  <c:v>200</c:v>
                </c:pt>
                <c:pt idx="1">
                  <c:v>140</c:v>
                </c:pt>
                <c:pt idx="2">
                  <c:v>110</c:v>
                </c:pt>
                <c:pt idx="3">
                  <c:v>85</c:v>
                </c:pt>
                <c:pt idx="4">
                  <c:v>60</c:v>
                </c:pt>
              </c:numCache>
            </c:numRef>
          </c:xVal>
          <c:yVal>
            <c:numRef>
              <c:f>'ISOkvant - ISOcost'!$D$26:$D$34</c:f>
              <c:numCache>
                <c:ptCount val="9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150</c:v>
                </c:pt>
                <c:pt idx="4">
                  <c:v>270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'ISOkvant - ISOcost'!$A$37:$B$37</c:f>
              <c:strCache>
                <c:ptCount val="1"/>
                <c:pt idx="0">
                  <c:v>ISOcost =  5.001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graf'!$C$2:$C$3</c:f>
              <c:numCache>
                <c:ptCount val="2"/>
                <c:pt idx="0">
                  <c:v>25.00666666666667</c:v>
                </c:pt>
                <c:pt idx="1">
                  <c:v>0</c:v>
                </c:pt>
              </c:numCache>
            </c:numRef>
          </c:xVal>
          <c:yVal>
            <c:numRef>
              <c:f>'Data til graf'!$D$2:$D$3</c:f>
              <c:numCache>
                <c:ptCount val="2"/>
                <c:pt idx="0">
                  <c:v>0</c:v>
                </c:pt>
                <c:pt idx="1">
                  <c:v>50.01333333333334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til graf'!$A$5:$B$5</c:f>
              <c:strCache>
                <c:ptCount val="1"/>
                <c:pt idx="0">
                  <c:v>ISOcost =  30.008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xVal>
            <c:numRef>
              <c:f>'Data til graf'!$C$5:$C$6</c:f>
              <c:numCache>
                <c:ptCount val="2"/>
                <c:pt idx="0">
                  <c:v>150.04000000000002</c:v>
                </c:pt>
                <c:pt idx="1">
                  <c:v>0</c:v>
                </c:pt>
              </c:numCache>
            </c:numRef>
          </c:xVal>
          <c:yVal>
            <c:numRef>
              <c:f>'Data til graf'!$D$5:$D$6</c:f>
              <c:numCache>
                <c:ptCount val="2"/>
                <c:pt idx="0">
                  <c:v>0</c:v>
                </c:pt>
                <c:pt idx="1">
                  <c:v>300.08000000000004</c:v>
                </c:pt>
              </c:numCache>
            </c:numRef>
          </c:yVal>
          <c:smooth val="0"/>
        </c:ser>
        <c:ser>
          <c:idx val="5"/>
          <c:order val="5"/>
          <c:tx>
            <c:v>Ekspansionsvejen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graf'!$C$42:$C$44</c:f>
              <c:numCache>
                <c:ptCount val="3"/>
                <c:pt idx="0">
                  <c:v>60</c:v>
                </c:pt>
                <c:pt idx="1">
                  <c:v>70</c:v>
                </c:pt>
                <c:pt idx="2">
                  <c:v>110</c:v>
                </c:pt>
              </c:numCache>
            </c:numRef>
          </c:xVal>
          <c:yVal>
            <c:numRef>
              <c:f>'Data til graf'!$D$42:$D$44</c:f>
              <c:numCache>
                <c:ptCount val="3"/>
                <c:pt idx="0">
                  <c:v>100</c:v>
                </c:pt>
                <c:pt idx="1">
                  <c:v>125</c:v>
                </c:pt>
                <c:pt idx="2">
                  <c:v>90</c:v>
                </c:pt>
              </c:numCache>
            </c:numRef>
          </c:yVal>
          <c:smooth val="0"/>
        </c:ser>
        <c:axId val="10568040"/>
        <c:axId val="28003497"/>
      </c:scatterChart>
      <c:val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Maskintimer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97"/>
        <c:crosses val="autoZero"/>
        <c:crossBetween val="midCat"/>
        <c:dispUnits/>
      </c:valAx>
      <c:valAx>
        <c:axId val="2800349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Arbejdskraft</a:t>
                </a:r>
              </a:p>
            </c:rich>
          </c:tx>
          <c:layout>
            <c:manualLayout>
              <c:xMode val="factor"/>
              <c:yMode val="factor"/>
              <c:x val="0.022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80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171"/>
          <c:w val="0.10175"/>
          <c:h val="0.30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6781800"/>
    <xdr:graphicFrame>
      <xdr:nvGraphicFramePr>
        <xdr:cNvPr id="1" name="Shape 1025"/>
        <xdr:cNvGraphicFramePr/>
      </xdr:nvGraphicFramePr>
      <xdr:xfrm>
        <a:off x="0" y="0"/>
        <a:ext cx="136779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2" max="2" width="10.28125" style="0" bestFit="1" customWidth="1"/>
    <col min="3" max="3" width="15.00390625" style="0" customWidth="1"/>
    <col min="4" max="4" width="15.28125" style="0" customWidth="1"/>
    <col min="5" max="5" width="21.7109375" style="0" customWidth="1"/>
    <col min="6" max="6" width="20.28125" style="0" customWidth="1"/>
    <col min="7" max="7" width="21.57421875" style="0" customWidth="1"/>
  </cols>
  <sheetData>
    <row r="1" spans="1:8" ht="23.25">
      <c r="A1" s="34" t="s">
        <v>11</v>
      </c>
      <c r="B1" s="34"/>
      <c r="C1" s="34"/>
      <c r="D1" s="34"/>
      <c r="E1" s="34"/>
      <c r="F1" s="34"/>
      <c r="G1" s="34"/>
      <c r="H1" s="34"/>
    </row>
    <row r="2" spans="3:4" ht="13.5" customHeight="1">
      <c r="C2" s="11" t="s">
        <v>6</v>
      </c>
      <c r="D2" s="11" t="s">
        <v>7</v>
      </c>
    </row>
    <row r="3" spans="1:8" ht="31.5">
      <c r="A3" s="26" t="s">
        <v>2</v>
      </c>
      <c r="B3" s="27"/>
      <c r="C3" s="4" t="s">
        <v>0</v>
      </c>
      <c r="D3" s="4" t="s">
        <v>1</v>
      </c>
      <c r="E3" s="12" t="str">
        <f>CONCATENATE("omkostninger ",C3)</f>
        <v>omkostninger Maskintimer</v>
      </c>
      <c r="F3" s="12" t="str">
        <f>CONCATENATE("omkostninger ",D3)</f>
        <v>omkostninger Arbejdskraft</v>
      </c>
      <c r="G3" s="12" t="str">
        <f>CONCATENATE("omkostninger i alt")</f>
        <v>omkostninger i alt</v>
      </c>
      <c r="H3" s="13" t="s">
        <v>9</v>
      </c>
    </row>
    <row r="4" spans="1:8" ht="12.75">
      <c r="A4" s="28" t="s">
        <v>14</v>
      </c>
      <c r="B4" s="29"/>
      <c r="C4" s="5">
        <v>140</v>
      </c>
      <c r="D4" s="5">
        <v>20</v>
      </c>
      <c r="E4" s="13">
        <f>$C$36*C4</f>
        <v>28000</v>
      </c>
      <c r="F4" s="13">
        <f>D4*$D$36</f>
        <v>2000</v>
      </c>
      <c r="G4" s="13">
        <f>IF(C4=0," ",E4+F4)</f>
        <v>30000</v>
      </c>
      <c r="H4" s="22">
        <f>SMALL(G4:G12,1)</f>
        <v>22000</v>
      </c>
    </row>
    <row r="5" spans="1:8" ht="12.75">
      <c r="A5" s="30"/>
      <c r="B5" s="31"/>
      <c r="C5" s="5">
        <v>100</v>
      </c>
      <c r="D5" s="5">
        <v>40</v>
      </c>
      <c r="E5" s="13">
        <f>$C$36*C5</f>
        <v>20000</v>
      </c>
      <c r="F5" s="13">
        <f>D5*$D$36</f>
        <v>4000</v>
      </c>
      <c r="G5" s="13">
        <f>IF(C5=0," ",E5+F5)</f>
        <v>24000</v>
      </c>
      <c r="H5" s="23"/>
    </row>
    <row r="6" spans="1:8" ht="12.75">
      <c r="A6" s="30"/>
      <c r="B6" s="31"/>
      <c r="C6" s="5">
        <v>80</v>
      </c>
      <c r="D6" s="39">
        <v>60.4</v>
      </c>
      <c r="E6" s="13">
        <f>$C$36*C6</f>
        <v>16000</v>
      </c>
      <c r="F6" s="13">
        <f>D6*$D$36</f>
        <v>6040</v>
      </c>
      <c r="G6" s="13">
        <f>IF(C6=0," ",E6+F6)</f>
        <v>22040</v>
      </c>
      <c r="H6" s="23"/>
    </row>
    <row r="7" spans="1:8" ht="12.75">
      <c r="A7" s="30"/>
      <c r="B7" s="31"/>
      <c r="C7" s="5">
        <v>60</v>
      </c>
      <c r="D7" s="5">
        <v>100</v>
      </c>
      <c r="E7" s="13">
        <f>$C$36*C7</f>
        <v>12000</v>
      </c>
      <c r="F7" s="13">
        <f>D7*$D$36</f>
        <v>10000</v>
      </c>
      <c r="G7" s="13">
        <f>IF(C7=0," ",E7+F7)</f>
        <v>22000</v>
      </c>
      <c r="H7" s="23"/>
    </row>
    <row r="8" spans="1:8" ht="12.75">
      <c r="A8" s="30"/>
      <c r="B8" s="31"/>
      <c r="C8" s="5">
        <v>40</v>
      </c>
      <c r="D8" s="5">
        <v>180</v>
      </c>
      <c r="E8" s="13">
        <f>$C$36*C8</f>
        <v>8000</v>
      </c>
      <c r="F8" s="13">
        <f>D8*$D$36</f>
        <v>18000</v>
      </c>
      <c r="G8" s="13">
        <f>IF(C8=0," ",E8+F8)</f>
        <v>26000</v>
      </c>
      <c r="H8" s="23"/>
    </row>
    <row r="9" spans="1:8" ht="12.75">
      <c r="A9" s="30"/>
      <c r="B9" s="31"/>
      <c r="C9" s="5"/>
      <c r="D9" s="5"/>
      <c r="E9" s="13">
        <f>$C$36*C9</f>
        <v>0</v>
      </c>
      <c r="F9" s="13">
        <f>D9*$D$36</f>
        <v>0</v>
      </c>
      <c r="G9" s="13" t="str">
        <f>IF(C9=0," ",E9+F9)</f>
        <v> </v>
      </c>
      <c r="H9" s="23"/>
    </row>
    <row r="10" spans="1:8" ht="12.75">
      <c r="A10" s="30"/>
      <c r="B10" s="31"/>
      <c r="C10" s="5"/>
      <c r="D10" s="5"/>
      <c r="E10" s="13">
        <f>$C$36*C10</f>
        <v>0</v>
      </c>
      <c r="F10" s="13">
        <f>D10*$D$36</f>
        <v>0</v>
      </c>
      <c r="G10" s="13" t="str">
        <f>IF(C10=0," ",E10+F10)</f>
        <v> </v>
      </c>
      <c r="H10" s="23"/>
    </row>
    <row r="11" spans="1:8" ht="12.75">
      <c r="A11" s="30"/>
      <c r="B11" s="31"/>
      <c r="C11" s="5"/>
      <c r="D11" s="5"/>
      <c r="E11" s="13">
        <f>$C$36*C11</f>
        <v>0</v>
      </c>
      <c r="F11" s="13">
        <f>D11*$D$36</f>
        <v>0</v>
      </c>
      <c r="G11" s="13" t="str">
        <f>IF(C11=0," ",E11+F11)</f>
        <v> </v>
      </c>
      <c r="H11" s="23"/>
    </row>
    <row r="12" spans="1:8" ht="12.75">
      <c r="A12" s="32"/>
      <c r="B12" s="33"/>
      <c r="C12" s="5"/>
      <c r="D12" s="5"/>
      <c r="E12" s="13">
        <f>$C$36*C12</f>
        <v>0</v>
      </c>
      <c r="F12" s="13">
        <f>D12*$D$36</f>
        <v>0</v>
      </c>
      <c r="G12" s="13" t="str">
        <f>IF(C12=0," ",E12+F12)</f>
        <v> </v>
      </c>
      <c r="H12" s="24"/>
    </row>
    <row r="14" spans="1:8" ht="31.5">
      <c r="A14" s="20" t="str">
        <f>A3</f>
        <v>Produktion:</v>
      </c>
      <c r="B14" s="21"/>
      <c r="C14" s="1" t="str">
        <f aca="true" t="shared" si="0" ref="C14:H14">C3</f>
        <v>Maskintimer</v>
      </c>
      <c r="D14" s="1" t="str">
        <f t="shared" si="0"/>
        <v>Arbejdskraft</v>
      </c>
      <c r="E14" s="12" t="str">
        <f t="shared" si="0"/>
        <v>omkostninger Maskintimer</v>
      </c>
      <c r="F14" s="12" t="str">
        <f t="shared" si="0"/>
        <v>omkostninger Arbejdskraft</v>
      </c>
      <c r="G14" s="12" t="str">
        <f t="shared" si="0"/>
        <v>omkostninger i alt</v>
      </c>
      <c r="H14" s="14" t="str">
        <f t="shared" si="0"/>
        <v>Minimum</v>
      </c>
    </row>
    <row r="15" spans="1:8" ht="12.75">
      <c r="A15" s="18" t="s">
        <v>15</v>
      </c>
      <c r="B15" s="19"/>
      <c r="C15" s="5">
        <v>170</v>
      </c>
      <c r="D15" s="5">
        <v>25</v>
      </c>
      <c r="E15" s="13">
        <f>$C$36*C15</f>
        <v>34000</v>
      </c>
      <c r="F15" s="13">
        <f>D15*$D$36</f>
        <v>2500</v>
      </c>
      <c r="G15" s="13">
        <f>IF(C15=0," ",E15+F15)</f>
        <v>36500</v>
      </c>
      <c r="H15" s="25">
        <f>SMALL(G15:G23,1)</f>
        <v>26500</v>
      </c>
    </row>
    <row r="16" spans="1:8" ht="12.75">
      <c r="A16" s="19"/>
      <c r="B16" s="19"/>
      <c r="C16" s="5">
        <v>120</v>
      </c>
      <c r="D16" s="5">
        <v>50</v>
      </c>
      <c r="E16" s="13">
        <f>$C$36*C16</f>
        <v>24000</v>
      </c>
      <c r="F16" s="13">
        <f>D16*$D$36</f>
        <v>5000</v>
      </c>
      <c r="G16" s="13">
        <f>IF(C16=0," ",E16+F16)</f>
        <v>29000</v>
      </c>
      <c r="H16" s="25"/>
    </row>
    <row r="17" spans="1:8" ht="12.75">
      <c r="A17" s="19"/>
      <c r="B17" s="19"/>
      <c r="C17" s="5">
        <v>100</v>
      </c>
      <c r="D17" s="5">
        <v>75</v>
      </c>
      <c r="E17" s="13">
        <f>$C$36*C17</f>
        <v>20000</v>
      </c>
      <c r="F17" s="13">
        <f>D17*$D$36</f>
        <v>7500</v>
      </c>
      <c r="G17" s="13">
        <f>IF(C17=0," ",E17+F17)</f>
        <v>27500</v>
      </c>
      <c r="H17" s="25"/>
    </row>
    <row r="18" spans="1:8" ht="12.75">
      <c r="A18" s="19"/>
      <c r="B18" s="19"/>
      <c r="C18" s="5">
        <v>70</v>
      </c>
      <c r="D18" s="5">
        <v>125</v>
      </c>
      <c r="E18" s="13">
        <f>$C$36*C18</f>
        <v>14000</v>
      </c>
      <c r="F18" s="13">
        <f>D18*$D$36</f>
        <v>12500</v>
      </c>
      <c r="G18" s="13">
        <f>IF(C18=0," ",E18+F18)</f>
        <v>26500</v>
      </c>
      <c r="H18" s="25"/>
    </row>
    <row r="19" spans="1:8" ht="12.75">
      <c r="A19" s="19"/>
      <c r="B19" s="19"/>
      <c r="C19" s="5">
        <v>50</v>
      </c>
      <c r="D19" s="5">
        <v>225</v>
      </c>
      <c r="E19" s="13">
        <f>$C$36*C19</f>
        <v>10000</v>
      </c>
      <c r="F19" s="13">
        <f>D19*$D$36</f>
        <v>22500</v>
      </c>
      <c r="G19" s="13">
        <f>IF(C19=0," ",E19+F19)</f>
        <v>32500</v>
      </c>
      <c r="H19" s="25"/>
    </row>
    <row r="20" spans="1:8" ht="12.75">
      <c r="A20" s="19"/>
      <c r="B20" s="19"/>
      <c r="C20" s="5"/>
      <c r="D20" s="5"/>
      <c r="E20" s="13">
        <f>$C$36*C20</f>
        <v>0</v>
      </c>
      <c r="F20" s="13">
        <f>D20*$D$36</f>
        <v>0</v>
      </c>
      <c r="G20" s="13" t="str">
        <f>IF(C20=0," ",E20+F20)</f>
        <v> </v>
      </c>
      <c r="H20" s="25"/>
    </row>
    <row r="21" spans="1:8" ht="12.75">
      <c r="A21" s="19"/>
      <c r="B21" s="19"/>
      <c r="C21" s="5"/>
      <c r="D21" s="5"/>
      <c r="E21" s="13">
        <f>$C$36*C21</f>
        <v>0</v>
      </c>
      <c r="F21" s="13">
        <f>D21*$D$36</f>
        <v>0</v>
      </c>
      <c r="G21" s="13" t="str">
        <f>IF(C21=0," ",E21+F21)</f>
        <v> </v>
      </c>
      <c r="H21" s="25"/>
    </row>
    <row r="22" spans="1:8" ht="12.75">
      <c r="A22" s="19"/>
      <c r="B22" s="19"/>
      <c r="C22" s="5"/>
      <c r="D22" s="5"/>
      <c r="E22" s="13">
        <f>$C$36*C22</f>
        <v>0</v>
      </c>
      <c r="F22" s="13">
        <f>D22*$D$36</f>
        <v>0</v>
      </c>
      <c r="G22" s="13" t="str">
        <f>IF(C22=0," ",E22+F22)</f>
        <v> </v>
      </c>
      <c r="H22" s="25"/>
    </row>
    <row r="23" spans="1:8" ht="12.75">
      <c r="A23" s="19"/>
      <c r="B23" s="19"/>
      <c r="C23" s="5"/>
      <c r="D23" s="5"/>
      <c r="E23" s="13">
        <f>$C$36*C23</f>
        <v>0</v>
      </c>
      <c r="F23" s="13">
        <f>D23*$D$36</f>
        <v>0</v>
      </c>
      <c r="G23" s="13" t="str">
        <f>IF(C23=0," ",E23+F23)</f>
        <v> </v>
      </c>
      <c r="H23" s="25"/>
    </row>
    <row r="25" spans="1:8" ht="31.5">
      <c r="A25" s="20" t="str">
        <f>A3</f>
        <v>Produktion:</v>
      </c>
      <c r="B25" s="21"/>
      <c r="C25" s="1" t="str">
        <f aca="true" t="shared" si="1" ref="C25:H25">C14</f>
        <v>Maskintimer</v>
      </c>
      <c r="D25" s="1" t="str">
        <f t="shared" si="1"/>
        <v>Arbejdskraft</v>
      </c>
      <c r="E25" s="12" t="str">
        <f t="shared" si="1"/>
        <v>omkostninger Maskintimer</v>
      </c>
      <c r="F25" s="12" t="str">
        <f t="shared" si="1"/>
        <v>omkostninger Arbejdskraft</v>
      </c>
      <c r="G25" s="12" t="str">
        <f t="shared" si="1"/>
        <v>omkostninger i alt</v>
      </c>
      <c r="H25" s="14" t="str">
        <f t="shared" si="1"/>
        <v>Minimum</v>
      </c>
    </row>
    <row r="26" spans="1:8" ht="12.75">
      <c r="A26" s="18" t="s">
        <v>16</v>
      </c>
      <c r="B26" s="19"/>
      <c r="C26" s="5">
        <v>200</v>
      </c>
      <c r="D26" s="5">
        <v>30</v>
      </c>
      <c r="E26" s="13">
        <f>$C$36*C26</f>
        <v>40000</v>
      </c>
      <c r="F26" s="13">
        <f>D26*$D$36</f>
        <v>3000</v>
      </c>
      <c r="G26" s="13">
        <f>IF(C26=0," ",E26+F26)</f>
        <v>43000</v>
      </c>
      <c r="H26" s="25">
        <f>SMALL(G26:G34,1)</f>
        <v>31000</v>
      </c>
    </row>
    <row r="27" spans="1:8" ht="12.75">
      <c r="A27" s="19"/>
      <c r="B27" s="19"/>
      <c r="C27" s="5">
        <v>140</v>
      </c>
      <c r="D27" s="5">
        <v>60</v>
      </c>
      <c r="E27" s="13">
        <f>$C$36*C27</f>
        <v>28000</v>
      </c>
      <c r="F27" s="13">
        <f>D27*$D$36</f>
        <v>6000</v>
      </c>
      <c r="G27" s="13">
        <f>IF(C27=0," ",E27+F27)</f>
        <v>34000</v>
      </c>
      <c r="H27" s="25"/>
    </row>
    <row r="28" spans="1:8" ht="12.75">
      <c r="A28" s="19"/>
      <c r="B28" s="19"/>
      <c r="C28" s="5">
        <v>110</v>
      </c>
      <c r="D28" s="5">
        <v>90</v>
      </c>
      <c r="E28" s="13">
        <f>$C$36*C28</f>
        <v>22000</v>
      </c>
      <c r="F28" s="13">
        <f>D28*$D$36</f>
        <v>9000</v>
      </c>
      <c r="G28" s="13">
        <f>IF(C28=0," ",E28+F28)</f>
        <v>31000</v>
      </c>
      <c r="H28" s="25"/>
    </row>
    <row r="29" spans="1:8" ht="12.75">
      <c r="A29" s="19"/>
      <c r="B29" s="19"/>
      <c r="C29" s="5">
        <v>85</v>
      </c>
      <c r="D29" s="5">
        <v>150</v>
      </c>
      <c r="E29" s="13">
        <f>$C$36*C29</f>
        <v>17000</v>
      </c>
      <c r="F29" s="13">
        <f>D29*$D$36</f>
        <v>15000</v>
      </c>
      <c r="G29" s="13">
        <f>IF(C29=0," ",E29+F29)</f>
        <v>32000</v>
      </c>
      <c r="H29" s="25"/>
    </row>
    <row r="30" spans="1:8" ht="12.75">
      <c r="A30" s="19"/>
      <c r="B30" s="19"/>
      <c r="C30" s="5">
        <v>60</v>
      </c>
      <c r="D30" s="5">
        <v>270</v>
      </c>
      <c r="E30" s="13">
        <f>$C$36*C30</f>
        <v>12000</v>
      </c>
      <c r="F30" s="13">
        <f>D30*$D$36</f>
        <v>27000</v>
      </c>
      <c r="G30" s="13">
        <f>IF(C30=0," ",E30+F30)</f>
        <v>39000</v>
      </c>
      <c r="H30" s="25"/>
    </row>
    <row r="31" spans="1:8" ht="12.75">
      <c r="A31" s="19"/>
      <c r="B31" s="19"/>
      <c r="C31" s="5"/>
      <c r="D31" s="5"/>
      <c r="E31" s="13">
        <f>$C$36*C31</f>
        <v>0</v>
      </c>
      <c r="F31" s="13">
        <f>D31*$D$36</f>
        <v>0</v>
      </c>
      <c r="G31" s="13" t="str">
        <f>IF(C31=0," ",E31+F31)</f>
        <v> </v>
      </c>
      <c r="H31" s="25"/>
    </row>
    <row r="32" spans="1:8" ht="12.75">
      <c r="A32" s="19"/>
      <c r="B32" s="19"/>
      <c r="C32" s="5"/>
      <c r="D32" s="5"/>
      <c r="E32" s="13">
        <f>$C$36*C32</f>
        <v>0</v>
      </c>
      <c r="F32" s="13">
        <f>D32*$D$36</f>
        <v>0</v>
      </c>
      <c r="G32" s="13" t="str">
        <f>IF(C32=0," ",E32+F32)</f>
        <v> </v>
      </c>
      <c r="H32" s="25"/>
    </row>
    <row r="33" spans="1:8" ht="12.75">
      <c r="A33" s="19"/>
      <c r="B33" s="19"/>
      <c r="C33" s="5"/>
      <c r="D33" s="5"/>
      <c r="E33" s="13">
        <f>$C$36*C33</f>
        <v>0</v>
      </c>
      <c r="F33" s="13">
        <f>D33*$D$36</f>
        <v>0</v>
      </c>
      <c r="G33" s="13" t="str">
        <f>IF(C33=0," ",E33+F33)</f>
        <v> </v>
      </c>
      <c r="H33" s="25"/>
    </row>
    <row r="34" spans="1:8" ht="12.75">
      <c r="A34" s="19"/>
      <c r="B34" s="19"/>
      <c r="C34" s="5"/>
      <c r="D34" s="5"/>
      <c r="E34" s="13">
        <f>$C$36*C34</f>
        <v>0</v>
      </c>
      <c r="F34" s="13">
        <f>D34*$D$36</f>
        <v>0</v>
      </c>
      <c r="G34" s="13" t="str">
        <f>IF(C34=0," ",E34+F34)</f>
        <v> </v>
      </c>
      <c r="H34" s="25"/>
    </row>
    <row r="36" spans="1:4" ht="12.75">
      <c r="A36" s="16" t="s">
        <v>3</v>
      </c>
      <c r="B36" s="17"/>
      <c r="C36" s="5">
        <v>200</v>
      </c>
      <c r="D36" s="5">
        <v>100</v>
      </c>
    </row>
    <row r="37" spans="1:4" ht="12.75">
      <c r="A37" s="6" t="s">
        <v>4</v>
      </c>
      <c r="B37" s="7">
        <f>((SUM(D4:D12)+SUM(D15:D23)+SUM(D26:D34))/30)*D36</f>
        <v>5001.333333333334</v>
      </c>
      <c r="C37" s="8">
        <f>B37/C36</f>
        <v>25.00666666666667</v>
      </c>
      <c r="D37" s="8">
        <f>B37/D36</f>
        <v>50.01333333333334</v>
      </c>
    </row>
    <row r="39" spans="1:2" ht="18">
      <c r="A39" s="35" t="s">
        <v>10</v>
      </c>
      <c r="B39" s="15"/>
    </row>
    <row r="40" spans="1:8" ht="16.5">
      <c r="A40" s="37" t="s">
        <v>12</v>
      </c>
      <c r="B40" s="37"/>
      <c r="C40" s="36" t="str">
        <f>A4</f>
        <v>2 ton</v>
      </c>
      <c r="D40" s="36" t="s">
        <v>13</v>
      </c>
      <c r="E40" s="37" t="str">
        <f>CONCATENATE('Data til graf'!C42," ",'Data til graf'!$C$41," og ",'Data til graf'!D42," ",'Data til graf'!$D$41," samlet udgift ",H4)</f>
        <v>60 Maskintimer og 100 Arbejdskraft samlet udgift 22000</v>
      </c>
      <c r="F40" s="37"/>
      <c r="G40" s="37"/>
      <c r="H40" s="37"/>
    </row>
    <row r="41" spans="1:8" ht="16.5">
      <c r="A41" s="37" t="s">
        <v>12</v>
      </c>
      <c r="B41" s="37"/>
      <c r="C41" s="36" t="str">
        <f>A15</f>
        <v>4 ton</v>
      </c>
      <c r="D41" s="36" t="s">
        <v>13</v>
      </c>
      <c r="E41" s="37" t="str">
        <f>CONCATENATE('Data til graf'!C43," ",'Data til graf'!$C$41," og ",'Data til graf'!D43," ",'Data til graf'!$D$41," samlet udgift ",H15)</f>
        <v>70 Maskintimer og 125 Arbejdskraft samlet udgift 26500</v>
      </c>
      <c r="F41" s="37"/>
      <c r="G41" s="37"/>
      <c r="H41" s="37"/>
    </row>
    <row r="42" spans="1:8" ht="16.5">
      <c r="A42" s="37" t="s">
        <v>12</v>
      </c>
      <c r="B42" s="37"/>
      <c r="C42" s="36" t="str">
        <f>A26</f>
        <v>6 ton</v>
      </c>
      <c r="D42" s="36" t="s">
        <v>13</v>
      </c>
      <c r="E42" s="37" t="str">
        <f>CONCATENATE('Data til graf'!C44," ",'Data til graf'!$C$41," og ",'Data til graf'!D44," ",'Data til graf'!$D$41," samlet udgift ",H26)</f>
        <v>110 Maskintimer og 90 Arbejdskraft samlet udgift 31000</v>
      </c>
      <c r="F42" s="37"/>
      <c r="G42" s="37"/>
      <c r="H42" s="37"/>
    </row>
  </sheetData>
  <mergeCells count="17">
    <mergeCell ref="A1:H1"/>
    <mergeCell ref="E40:H40"/>
    <mergeCell ref="E41:H41"/>
    <mergeCell ref="E42:H42"/>
    <mergeCell ref="A40:B40"/>
    <mergeCell ref="A41:B41"/>
    <mergeCell ref="A42:B42"/>
    <mergeCell ref="H4:H12"/>
    <mergeCell ref="H15:H23"/>
    <mergeCell ref="H26:H34"/>
    <mergeCell ref="A3:B3"/>
    <mergeCell ref="A4:B12"/>
    <mergeCell ref="A14:B14"/>
    <mergeCell ref="A36:B36"/>
    <mergeCell ref="A26:B34"/>
    <mergeCell ref="A25:B25"/>
    <mergeCell ref="A15:B23"/>
  </mergeCells>
  <printOptions/>
  <pageMargins left="0.7874015748031497" right="0.7874015748031497" top="0.1968503937007874" bottom="0.3937007874015748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7">
      <selection activeCell="B5" sqref="B5"/>
    </sheetView>
  </sheetViews>
  <sheetFormatPr defaultColWidth="9.140625" defaultRowHeight="12.75"/>
  <cols>
    <col min="2" max="2" width="10.28125" style="0" bestFit="1" customWidth="1"/>
    <col min="3" max="3" width="11.140625" style="0" bestFit="1" customWidth="1"/>
    <col min="4" max="4" width="10.8515625" style="0" bestFit="1" customWidth="1"/>
  </cols>
  <sheetData>
    <row r="1" spans="3:4" ht="12.75">
      <c r="C1" t="str">
        <f>'ISOkvant - ISOcost'!C25</f>
        <v>Maskintimer</v>
      </c>
      <c r="D1" t="str">
        <f>'ISOkvant - ISOcost'!D25</f>
        <v>Arbejdskraft</v>
      </c>
    </row>
    <row r="2" spans="1:4" ht="12.75">
      <c r="A2" s="2" t="str">
        <f>'ISOkvant - ISOcost'!A37</f>
        <v>ISOcost =</v>
      </c>
      <c r="B2" s="2">
        <f>'ISOkvant - ISOcost'!B37</f>
        <v>5001.333333333334</v>
      </c>
      <c r="C2" s="10">
        <f>'ISOkvant - ISOcost'!C37</f>
        <v>25.00666666666667</v>
      </c>
      <c r="D2" s="10">
        <v>0</v>
      </c>
    </row>
    <row r="3" spans="3:4" ht="12.75">
      <c r="C3" s="10">
        <v>0</v>
      </c>
      <c r="D3" s="10">
        <f>'ISOkvant - ISOcost'!D37</f>
        <v>50.01333333333334</v>
      </c>
    </row>
    <row r="4" spans="1:2" ht="18">
      <c r="A4" t="s">
        <v>5</v>
      </c>
      <c r="B4" s="38">
        <v>5</v>
      </c>
    </row>
    <row r="5" spans="1:4" ht="12.75">
      <c r="A5" s="2" t="str">
        <f>A2</f>
        <v>ISOcost =</v>
      </c>
      <c r="B5" s="3">
        <f>(B2*B4)+B2</f>
        <v>30008.000000000007</v>
      </c>
      <c r="C5" s="9">
        <f>C2+(C2*B4)</f>
        <v>150.04000000000002</v>
      </c>
      <c r="D5" s="9">
        <v>0</v>
      </c>
    </row>
    <row r="6" spans="3:4" ht="12.75">
      <c r="C6" s="9">
        <v>0</v>
      </c>
      <c r="D6" s="9">
        <f>D3+(D3*B4)</f>
        <v>300.08000000000004</v>
      </c>
    </row>
    <row r="9" spans="1:4" ht="12.75">
      <c r="A9" t="str">
        <f>'ISOkvant - ISOcost'!A3</f>
        <v>Produktion:</v>
      </c>
      <c r="C9" t="str">
        <f>'ISOkvant - ISOcost'!C3</f>
        <v>Maskintimer</v>
      </c>
      <c r="D9" t="str">
        <f>'ISOkvant - ISOcost'!D3</f>
        <v>Arbejdskraft</v>
      </c>
    </row>
    <row r="10" spans="1:4" ht="12.75">
      <c r="A10" t="str">
        <f>'ISOkvant - ISOcost'!A4</f>
        <v>2 ton</v>
      </c>
      <c r="C10">
        <f>IF('ISOkvant - ISOcost'!$H$4='ISOkvant - ISOcost'!G4,'ISOkvant - ISOcost'!C4,0)</f>
        <v>0</v>
      </c>
      <c r="D10">
        <f>IF('ISOkvant - ISOcost'!$H$4='ISOkvant - ISOcost'!G4,'ISOkvant - ISOcost'!D4,0)</f>
        <v>0</v>
      </c>
    </row>
    <row r="11" spans="3:4" ht="12.75">
      <c r="C11">
        <f>IF('ISOkvant - ISOcost'!$H$4='ISOkvant - ISOcost'!G5,'ISOkvant - ISOcost'!C5,0)</f>
        <v>0</v>
      </c>
      <c r="D11">
        <f>IF('ISOkvant - ISOcost'!$H$4='ISOkvant - ISOcost'!G5,'ISOkvant - ISOcost'!D5,0)</f>
        <v>0</v>
      </c>
    </row>
    <row r="12" spans="3:4" ht="12.75">
      <c r="C12">
        <f>IF('ISOkvant - ISOcost'!$H$4='ISOkvant - ISOcost'!G6,'ISOkvant - ISOcost'!C6,0)</f>
        <v>0</v>
      </c>
      <c r="D12">
        <f>IF('ISOkvant - ISOcost'!$H$4='ISOkvant - ISOcost'!G6,'ISOkvant - ISOcost'!D6,0)</f>
        <v>0</v>
      </c>
    </row>
    <row r="13" spans="3:4" ht="12.75">
      <c r="C13">
        <f>IF('ISOkvant - ISOcost'!$H$4='ISOkvant - ISOcost'!G7,'ISOkvant - ISOcost'!C7,0)</f>
        <v>60</v>
      </c>
      <c r="D13">
        <f>IF('ISOkvant - ISOcost'!$H$4='ISOkvant - ISOcost'!G7,'ISOkvant - ISOcost'!D7,0)</f>
        <v>100</v>
      </c>
    </row>
    <row r="14" spans="3:4" ht="12.75">
      <c r="C14">
        <f>IF('ISOkvant - ISOcost'!$H$4='ISOkvant - ISOcost'!G8,'ISOkvant - ISOcost'!C8,0)</f>
        <v>0</v>
      </c>
      <c r="D14">
        <f>IF('ISOkvant - ISOcost'!$H$4='ISOkvant - ISOcost'!G8,'ISOkvant - ISOcost'!D8,0)</f>
        <v>0</v>
      </c>
    </row>
    <row r="15" spans="3:4" ht="12.75">
      <c r="C15">
        <f>IF('ISOkvant - ISOcost'!$H$4='ISOkvant - ISOcost'!G9,'ISOkvant - ISOcost'!C9,0)</f>
        <v>0</v>
      </c>
      <c r="D15">
        <f>IF('ISOkvant - ISOcost'!$H$4='ISOkvant - ISOcost'!G9,'ISOkvant - ISOcost'!D9,0)</f>
        <v>0</v>
      </c>
    </row>
    <row r="16" spans="3:4" ht="12.75">
      <c r="C16">
        <f>IF('ISOkvant - ISOcost'!$H$4='ISOkvant - ISOcost'!G10,'ISOkvant - ISOcost'!C10,0)</f>
        <v>0</v>
      </c>
      <c r="D16">
        <f>IF('ISOkvant - ISOcost'!$H$4='ISOkvant - ISOcost'!G10,'ISOkvant - ISOcost'!D10,0)</f>
        <v>0</v>
      </c>
    </row>
    <row r="17" spans="3:4" ht="12.75">
      <c r="C17">
        <f>IF('ISOkvant - ISOcost'!$H$4='ISOkvant - ISOcost'!G11,'ISOkvant - ISOcost'!C11,0)</f>
        <v>0</v>
      </c>
      <c r="D17">
        <f>IF('ISOkvant - ISOcost'!$H$4='ISOkvant - ISOcost'!G11,'ISOkvant - ISOcost'!D11,0)</f>
        <v>0</v>
      </c>
    </row>
    <row r="18" spans="3:4" ht="12.75">
      <c r="C18">
        <f>IF('ISOkvant - ISOcost'!$H$4='ISOkvant - ISOcost'!G12,'ISOkvant - ISOcost'!C12,0)</f>
        <v>0</v>
      </c>
      <c r="D18">
        <f>IF('ISOkvant - ISOcost'!$H$4='ISOkvant - ISOcost'!G12,'ISOkvant - ISOcost'!D12,0)</f>
        <v>0</v>
      </c>
    </row>
    <row r="19" ht="12.75">
      <c r="A19" t="s">
        <v>8</v>
      </c>
    </row>
    <row r="20" spans="1:4" ht="12.75">
      <c r="A20" t="str">
        <f>'ISOkvant - ISOcost'!A14</f>
        <v>Produktion:</v>
      </c>
      <c r="C20" t="str">
        <f>'ISOkvant - ISOcost'!C14</f>
        <v>Maskintimer</v>
      </c>
      <c r="D20" t="str">
        <f>'ISOkvant - ISOcost'!D14</f>
        <v>Arbejdskraft</v>
      </c>
    </row>
    <row r="21" spans="1:4" ht="12.75">
      <c r="A21" t="str">
        <f>'ISOkvant - ISOcost'!A15</f>
        <v>4 ton</v>
      </c>
      <c r="C21">
        <f>IF('ISOkvant - ISOcost'!$H$15='ISOkvant - ISOcost'!G15,'ISOkvant - ISOcost'!C15,0)</f>
        <v>0</v>
      </c>
      <c r="D21">
        <f>IF('ISOkvant - ISOcost'!$H$15='ISOkvant - ISOcost'!G15,'ISOkvant - ISOcost'!D15,0)</f>
        <v>0</v>
      </c>
    </row>
    <row r="22" spans="3:4" ht="12.75">
      <c r="C22">
        <f>IF('ISOkvant - ISOcost'!$H$15='ISOkvant - ISOcost'!G16,'ISOkvant - ISOcost'!C16,0)</f>
        <v>0</v>
      </c>
      <c r="D22">
        <f>IF('ISOkvant - ISOcost'!$H$15='ISOkvant - ISOcost'!G16,'ISOkvant - ISOcost'!D16,0)</f>
        <v>0</v>
      </c>
    </row>
    <row r="23" spans="3:4" ht="12.75">
      <c r="C23">
        <f>IF('ISOkvant - ISOcost'!$H$15='ISOkvant - ISOcost'!G17,'ISOkvant - ISOcost'!C17,0)</f>
        <v>0</v>
      </c>
      <c r="D23">
        <f>IF('ISOkvant - ISOcost'!$H$15='ISOkvant - ISOcost'!G17,'ISOkvant - ISOcost'!D17,0)</f>
        <v>0</v>
      </c>
    </row>
    <row r="24" spans="3:4" ht="12.75">
      <c r="C24">
        <f>IF('ISOkvant - ISOcost'!$H$15='ISOkvant - ISOcost'!G18,'ISOkvant - ISOcost'!C18,0)</f>
        <v>70</v>
      </c>
      <c r="D24">
        <f>IF('ISOkvant - ISOcost'!$H$15='ISOkvant - ISOcost'!G18,'ISOkvant - ISOcost'!D18,0)</f>
        <v>125</v>
      </c>
    </row>
    <row r="25" spans="3:4" ht="12.75">
      <c r="C25">
        <f>IF('ISOkvant - ISOcost'!$H$15='ISOkvant - ISOcost'!G19,'ISOkvant - ISOcost'!C19,0)</f>
        <v>0</v>
      </c>
      <c r="D25">
        <f>IF('ISOkvant - ISOcost'!$H$15='ISOkvant - ISOcost'!G19,'ISOkvant - ISOcost'!D19,0)</f>
        <v>0</v>
      </c>
    </row>
    <row r="26" spans="3:4" ht="12.75">
      <c r="C26">
        <f>IF('ISOkvant - ISOcost'!$H$15='ISOkvant - ISOcost'!G20,'ISOkvant - ISOcost'!C20,0)</f>
        <v>0</v>
      </c>
      <c r="D26">
        <f>IF('ISOkvant - ISOcost'!$H$15='ISOkvant - ISOcost'!G20,'ISOkvant - ISOcost'!D20,0)</f>
        <v>0</v>
      </c>
    </row>
    <row r="27" spans="3:4" ht="12.75">
      <c r="C27">
        <f>IF('ISOkvant - ISOcost'!$H$15='ISOkvant - ISOcost'!G21,'ISOkvant - ISOcost'!C21,0)</f>
        <v>0</v>
      </c>
      <c r="D27">
        <f>IF('ISOkvant - ISOcost'!$H$15='ISOkvant - ISOcost'!G21,'ISOkvant - ISOcost'!D21,0)</f>
        <v>0</v>
      </c>
    </row>
    <row r="28" spans="3:4" ht="12.75">
      <c r="C28">
        <f>IF('ISOkvant - ISOcost'!$H$15='ISOkvant - ISOcost'!G22,'ISOkvant - ISOcost'!C22,0)</f>
        <v>0</v>
      </c>
      <c r="D28">
        <f>IF('ISOkvant - ISOcost'!$H$15='ISOkvant - ISOcost'!G22,'ISOkvant - ISOcost'!D22,0)</f>
        <v>0</v>
      </c>
    </row>
    <row r="29" spans="3:4" ht="12.75">
      <c r="C29">
        <f>IF('ISOkvant - ISOcost'!$H$15='ISOkvant - ISOcost'!G23,'ISOkvant - ISOcost'!C23,0)</f>
        <v>0</v>
      </c>
      <c r="D29">
        <f>IF('ISOkvant - ISOcost'!$H$15='ISOkvant - ISOcost'!G23,'ISOkvant - ISOcost'!D23,0)</f>
        <v>0</v>
      </c>
    </row>
    <row r="31" spans="1:4" ht="12.75">
      <c r="A31" t="str">
        <f>'ISOkvant - ISOcost'!A25</f>
        <v>Produktion:</v>
      </c>
      <c r="C31" t="str">
        <f>'ISOkvant - ISOcost'!C25</f>
        <v>Maskintimer</v>
      </c>
      <c r="D31" t="str">
        <f>'ISOkvant - ISOcost'!D25</f>
        <v>Arbejdskraft</v>
      </c>
    </row>
    <row r="32" spans="1:4" ht="12.75">
      <c r="A32" t="str">
        <f>'ISOkvant - ISOcost'!A26</f>
        <v>6 ton</v>
      </c>
      <c r="C32">
        <f>IF('ISOkvant - ISOcost'!$H$26='ISOkvant - ISOcost'!G26,'ISOkvant - ISOcost'!C26,0)</f>
        <v>0</v>
      </c>
      <c r="D32">
        <f>IF('ISOkvant - ISOcost'!$H$26='ISOkvant - ISOcost'!G26,'ISOkvant - ISOcost'!D26,0)</f>
        <v>0</v>
      </c>
    </row>
    <row r="33" spans="3:4" ht="12.75">
      <c r="C33">
        <f>IF('ISOkvant - ISOcost'!$H$26='ISOkvant - ISOcost'!G27,'ISOkvant - ISOcost'!C27,0)</f>
        <v>0</v>
      </c>
      <c r="D33">
        <f>IF('ISOkvant - ISOcost'!$H$26='ISOkvant - ISOcost'!G27,'ISOkvant - ISOcost'!D27,0)</f>
        <v>0</v>
      </c>
    </row>
    <row r="34" spans="3:4" ht="12.75">
      <c r="C34">
        <f>IF('ISOkvant - ISOcost'!$H$26='ISOkvant - ISOcost'!G28,'ISOkvant - ISOcost'!C28,0)</f>
        <v>110</v>
      </c>
      <c r="D34">
        <f>IF('ISOkvant - ISOcost'!$H$26='ISOkvant - ISOcost'!G28,'ISOkvant - ISOcost'!D28,0)</f>
        <v>90</v>
      </c>
    </row>
    <row r="35" spans="3:4" ht="12.75">
      <c r="C35">
        <f>IF('ISOkvant - ISOcost'!$H$26='ISOkvant - ISOcost'!G29,'ISOkvant - ISOcost'!C29,0)</f>
        <v>0</v>
      </c>
      <c r="D35">
        <f>IF('ISOkvant - ISOcost'!$H$26='ISOkvant - ISOcost'!G29,'ISOkvant - ISOcost'!D29,0)</f>
        <v>0</v>
      </c>
    </row>
    <row r="36" spans="3:4" ht="12.75">
      <c r="C36">
        <f>IF('ISOkvant - ISOcost'!$H$26='ISOkvant - ISOcost'!G30,'ISOkvant - ISOcost'!C30,0)</f>
        <v>0</v>
      </c>
      <c r="D36">
        <f>IF('ISOkvant - ISOcost'!$H$26='ISOkvant - ISOcost'!G30,'ISOkvant - ISOcost'!D30,0)</f>
        <v>0</v>
      </c>
    </row>
    <row r="37" spans="3:4" ht="12.75">
      <c r="C37">
        <f>IF('ISOkvant - ISOcost'!$H$26='ISOkvant - ISOcost'!G31,'ISOkvant - ISOcost'!C31,0)</f>
        <v>0</v>
      </c>
      <c r="D37">
        <f>IF('ISOkvant - ISOcost'!$H$26='ISOkvant - ISOcost'!G31,'ISOkvant - ISOcost'!D31,0)</f>
        <v>0</v>
      </c>
    </row>
    <row r="38" spans="3:4" ht="12.75">
      <c r="C38">
        <f>IF('ISOkvant - ISOcost'!$H$26='ISOkvant - ISOcost'!G32,'ISOkvant - ISOcost'!C32,0)</f>
        <v>0</v>
      </c>
      <c r="D38">
        <f>IF('ISOkvant - ISOcost'!$H$26='ISOkvant - ISOcost'!G32,'ISOkvant - ISOcost'!D32,0)</f>
        <v>0</v>
      </c>
    </row>
    <row r="39" spans="3:4" ht="12.75">
      <c r="C39">
        <f>IF('ISOkvant - ISOcost'!$H$26='ISOkvant - ISOcost'!G33,'ISOkvant - ISOcost'!C33,0)</f>
        <v>0</v>
      </c>
      <c r="D39">
        <f>IF('ISOkvant - ISOcost'!$H$26='ISOkvant - ISOcost'!G33,'ISOkvant - ISOcost'!D33,0)</f>
        <v>0</v>
      </c>
    </row>
    <row r="40" spans="3:4" ht="12.75">
      <c r="C40">
        <f>IF('ISOkvant - ISOcost'!$H$26='ISOkvant - ISOcost'!G34,'ISOkvant - ISOcost'!C34,0)</f>
        <v>0</v>
      </c>
      <c r="D40">
        <f>IF('ISOkvant - ISOcost'!$H$26='ISOkvant - ISOcost'!G34,'ISOkvant - ISOcost'!D34,0)</f>
        <v>0</v>
      </c>
    </row>
    <row r="41" spans="3:4" ht="12.75">
      <c r="C41" t="str">
        <f>C31</f>
        <v>Maskintimer</v>
      </c>
      <c r="D41" t="str">
        <f>D31</f>
        <v>Arbejdskraft</v>
      </c>
    </row>
    <row r="42" spans="1:4" ht="12.75">
      <c r="A42" t="str">
        <f>A10</f>
        <v>2 ton</v>
      </c>
      <c r="C42">
        <f>IF(MAX(C10:C18)=0," ",MAX(C10:C18))</f>
        <v>60</v>
      </c>
      <c r="D42">
        <f>IF(MAX(D10:D18)=0," ",MAX(D10:D18))</f>
        <v>100</v>
      </c>
    </row>
    <row r="43" spans="1:4" ht="12.75">
      <c r="A43" t="str">
        <f>A21</f>
        <v>4 ton</v>
      </c>
      <c r="C43">
        <f>IF(MAX(C21:C29)=0," ",MAX(C21:C29))</f>
        <v>70</v>
      </c>
      <c r="D43">
        <f>IF(MAX(D21:D29)=0," ",MAX(D21:D29))</f>
        <v>125</v>
      </c>
    </row>
    <row r="44" spans="1:4" ht="12.75">
      <c r="A44" t="str">
        <f>A32</f>
        <v>6 ton</v>
      </c>
      <c r="C44">
        <f>IF(MAX(C32:C40)=0," ",MAX(C32:C40))</f>
        <v>110</v>
      </c>
      <c r="D44">
        <f>IF(MAX(D32:D40)=0," ",MAX(D32:D40))</f>
        <v>90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Erhvervsakademi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Brygger</dc:creator>
  <cp:keywords/>
  <dc:description/>
  <cp:lastModifiedBy>Roskilde Handelsskole</cp:lastModifiedBy>
  <cp:lastPrinted>2007-11-29T12:16:06Z</cp:lastPrinted>
  <dcterms:created xsi:type="dcterms:W3CDTF">2003-10-11T12:42:45Z</dcterms:created>
  <dcterms:modified xsi:type="dcterms:W3CDTF">2007-11-29T12:16:32Z</dcterms:modified>
  <cp:category/>
  <cp:version/>
  <cp:contentType/>
  <cp:contentStatus/>
</cp:coreProperties>
</file>