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rbejde\Roskilde Handelsskole\Filer\"/>
    </mc:Choice>
  </mc:AlternateContent>
  <bookViews>
    <workbookView xWindow="480" yWindow="135" windowWidth="15600" windowHeight="11760" tabRatio="779"/>
  </bookViews>
  <sheets>
    <sheet name="CAPM R beregnes" sheetId="1" r:id="rId1"/>
    <sheet name="CAPM Rm beregnes" sheetId="4" r:id="rId2"/>
    <sheet name="CAPM Rf beregnes" sheetId="5" r:id="rId3"/>
    <sheet name="CAPM beta beregnes" sheetId="6" r:id="rId4"/>
    <sheet name="Graf CAPM" sheetId="7" r:id="rId5"/>
    <sheet name="Data til Graf" sheetId="2" r:id="rId6"/>
  </sheets>
  <calcPr calcId="162913"/>
</workbook>
</file>

<file path=xl/calcChain.xml><?xml version="1.0" encoding="utf-8"?>
<calcChain xmlns="http://schemas.openxmlformats.org/spreadsheetml/2006/main">
  <c r="I6" i="4" l="1"/>
  <c r="A28" i="2"/>
  <c r="A29" i="2"/>
  <c r="I8" i="1"/>
  <c r="A22" i="2"/>
  <c r="B23" i="2"/>
  <c r="A20" i="2"/>
  <c r="A21" i="2" s="1"/>
  <c r="A17" i="2"/>
  <c r="A14" i="2"/>
  <c r="A18" i="2" s="1"/>
  <c r="B9" i="2"/>
  <c r="B13" i="2" s="1"/>
  <c r="B8" i="2"/>
  <c r="B15" i="2" s="1"/>
  <c r="B19" i="2" s="1"/>
  <c r="A8" i="2"/>
  <c r="A15" i="2" s="1"/>
  <c r="A19" i="2" s="1"/>
  <c r="B25" i="2" l="1"/>
  <c r="B10" i="2"/>
  <c r="B5" i="2"/>
  <c r="B3" i="2"/>
  <c r="B4" i="2"/>
  <c r="B6" i="2"/>
  <c r="E6" i="6"/>
  <c r="D6" i="6"/>
  <c r="K4" i="6"/>
  <c r="A6" i="6" s="1"/>
  <c r="F6" i="6"/>
  <c r="D8" i="5"/>
  <c r="H6" i="5"/>
  <c r="F6" i="5"/>
  <c r="D6" i="5"/>
  <c r="A6" i="5"/>
  <c r="B10" i="5"/>
  <c r="E6" i="5"/>
  <c r="C8" i="5"/>
  <c r="B10" i="4"/>
  <c r="E8" i="4"/>
  <c r="G6" i="4"/>
  <c r="G8" i="4" s="1"/>
  <c r="F6" i="4"/>
  <c r="F8" i="4" s="1"/>
  <c r="E6" i="4"/>
  <c r="C6" i="4"/>
  <c r="C8" i="4" s="1"/>
  <c r="K4" i="4"/>
  <c r="A6" i="4" s="1"/>
  <c r="A8" i="4" s="1"/>
  <c r="A10" i="4" s="1"/>
  <c r="A24" i="2" s="1"/>
  <c r="D8" i="1"/>
  <c r="D10" i="1" s="1"/>
  <c r="A26" i="2" s="1"/>
  <c r="K6" i="1"/>
  <c r="K8" i="1" s="1"/>
  <c r="A8" i="5" l="1"/>
  <c r="A8" i="6"/>
  <c r="B16" i="2"/>
  <c r="B17" i="2" s="1"/>
  <c r="B27" i="2"/>
  <c r="A10" i="5"/>
  <c r="B21" i="2" l="1"/>
</calcChain>
</file>

<file path=xl/comments1.xml><?xml version="1.0" encoding="utf-8"?>
<comments xmlns="http://schemas.openxmlformats.org/spreadsheetml/2006/main">
  <authors>
    <author>Jesper Brygger</author>
  </authors>
  <commentList>
    <comment ref="A4" authorId="0" shapeId="0">
      <text>
        <r>
          <rPr>
            <sz val="9"/>
            <color indexed="81"/>
            <rFont val="Tahoma"/>
            <family val="2"/>
          </rPr>
          <t xml:space="preserve">R=Det forventede afkast. Det er den rente som skal indsættes i WACC som EKF (egenkapitalens forrentning). Kan også udtrykkes som kravet til forrentning på den "aktie" som man vil købe.
</t>
        </r>
      </text>
    </comment>
    <comment ref="D4" authorId="0" shapeId="0">
      <text>
        <r>
          <rPr>
            <sz val="9"/>
            <color indexed="81"/>
            <rFont val="Tahoma"/>
            <family val="2"/>
          </rPr>
          <t>R</t>
        </r>
        <r>
          <rPr>
            <vertAlign val="subscript"/>
            <sz val="9"/>
            <color indexed="81"/>
            <rFont val="Tahoma"/>
            <family val="2"/>
          </rPr>
          <t>m</t>
        </r>
        <r>
          <rPr>
            <sz val="9"/>
            <color indexed="81"/>
            <rFont val="Tahoma"/>
            <family val="2"/>
          </rPr>
          <t xml:space="preserve">= Markedsrenten /markedsafkastet.
</t>
        </r>
      </text>
    </comment>
    <comment ref="F4" authorId="0" shapeId="0">
      <text>
        <r>
          <rPr>
            <sz val="9"/>
            <color indexed="81"/>
            <rFont val="Tahoma"/>
            <family val="2"/>
          </rPr>
          <t>R</t>
        </r>
        <r>
          <rPr>
            <vertAlign val="subscript"/>
            <sz val="9"/>
            <color indexed="81"/>
            <rFont val="Tahoma"/>
            <family val="2"/>
          </rPr>
          <t>f</t>
        </r>
        <r>
          <rPr>
            <sz val="9"/>
            <color indexed="81"/>
            <rFont val="Tahoma"/>
            <family val="2"/>
          </rPr>
          <t xml:space="preserve">= Den risikofri rente, normalt renten på en statsobligation. 
Er ca. 
3-4% (gennem de sidste 20 år.)
</t>
        </r>
      </text>
    </comment>
    <comment ref="I4" authorId="0" shapeId="0">
      <text>
        <r>
          <rPr>
            <sz val="9"/>
            <color indexed="81"/>
            <rFont val="Calibri"/>
            <family val="2"/>
          </rPr>
          <t>β=Beta-værdien som er et "risikomål".</t>
        </r>
        <r>
          <rPr>
            <sz val="9"/>
            <color indexed="81"/>
            <rFont val="Tahoma"/>
            <family val="2"/>
          </rPr>
          <t xml:space="preserve">
Siger noget om, hvor risikofyldt en aktie er. En høj betaværdi betyder, at kursen er meget følsom over for udsving på markedet generelt. Betaværdier over 1 betyder, at aktien vil reagere kraftigere end markedet, når markedet stiger eller falder. Betaværdier er under 1 betyder, at aktien reagerer mindre kraftigt end markedet. Generelt siger man, at aktier med en betaværdi over 1,3 har en høj risiko, mens aktier med en betaværdi under 0,8 har en lav risiko.
Eksempel:
Markedet falder 10 procent. En aktie med en betaværdi på 1,4 vil i det tilfælde falde med 14 procent. En aktie med en betaværdi på 0,7 vil kun falde syv procent
</t>
        </r>
      </text>
    </comment>
  </commentList>
</comments>
</file>

<file path=xl/comments2.xml><?xml version="1.0" encoding="utf-8"?>
<comments xmlns="http://schemas.openxmlformats.org/spreadsheetml/2006/main">
  <authors>
    <author>Jesper Brygger</author>
  </authors>
  <commentList>
    <comment ref="A2" authorId="0" shapeId="0">
      <text>
        <r>
          <rPr>
            <sz val="9"/>
            <color indexed="81"/>
            <rFont val="Tahoma"/>
            <family val="2"/>
          </rPr>
          <t xml:space="preserve">R=Det forventede afkast. Det er den rente som skal indsættes i WACC som EKF (egenkapitalens forrentning). Kan også udtrykkes som kravet til forrentning på den "aktie" som man vil købe.
</t>
        </r>
      </text>
    </comment>
    <comment ref="D2" authorId="0" shapeId="0">
      <text>
        <r>
          <rPr>
            <sz val="9"/>
            <color indexed="81"/>
            <rFont val="Tahoma"/>
            <family val="2"/>
          </rPr>
          <t>R</t>
        </r>
        <r>
          <rPr>
            <vertAlign val="subscript"/>
            <sz val="9"/>
            <color indexed="81"/>
            <rFont val="Tahoma"/>
            <family val="2"/>
          </rPr>
          <t>m</t>
        </r>
        <r>
          <rPr>
            <sz val="9"/>
            <color indexed="81"/>
            <rFont val="Tahoma"/>
            <family val="2"/>
          </rPr>
          <t xml:space="preserve">= Markedsrenten /markedsafkastet.
</t>
        </r>
      </text>
    </comment>
    <comment ref="F2" authorId="0" shapeId="0">
      <text>
        <r>
          <rPr>
            <sz val="9"/>
            <color indexed="81"/>
            <rFont val="Tahoma"/>
            <family val="2"/>
          </rPr>
          <t>R</t>
        </r>
        <r>
          <rPr>
            <vertAlign val="subscript"/>
            <sz val="9"/>
            <color indexed="81"/>
            <rFont val="Tahoma"/>
            <family val="2"/>
          </rPr>
          <t>f</t>
        </r>
        <r>
          <rPr>
            <sz val="9"/>
            <color indexed="81"/>
            <rFont val="Tahoma"/>
            <family val="2"/>
          </rPr>
          <t xml:space="preserve">= Den risikofri rente, normalt renten på en statsobligation. Er ca. 
3-4% (gennem de sidste 20 år.)
</t>
        </r>
      </text>
    </comment>
    <comment ref="I2" authorId="0" shapeId="0">
      <text>
        <r>
          <rPr>
            <sz val="9"/>
            <color indexed="81"/>
            <rFont val="Calibri"/>
            <family val="2"/>
          </rPr>
          <t>β=Beta-værdien som er et "risikomål".</t>
        </r>
        <r>
          <rPr>
            <sz val="9"/>
            <color indexed="81"/>
            <rFont val="Tahoma"/>
            <family val="2"/>
          </rPr>
          <t xml:space="preserve">
Siger noget om, hvor risikofyldt en aktie er. En høj betaværdi betyder, at kursen er meget følsom over for udsving på markedet generelt. Betaværdier over 1 betyder, at aktien vil reagere kraftigere end markedet, når markedet stiger eller falder. Betaværdier er under 1 betyder, at aktien reagerer mindre kraftigt end markedet. Generelt siger man, at aktier med en betaværdi over 1,3 har en høj risiko, mens aktier med en betaværdi under 0,8 har en lav risiko.
Eksempel:
Markedet falder 10 procent. En aktie med en betaværdi på 1,4 vil i det tilfælde falde med 14 procent. En aktie med en betaværdi på 0,7 vil kun falde syv procent
</t>
        </r>
      </text>
    </comment>
  </commentList>
</comments>
</file>

<file path=xl/comments3.xml><?xml version="1.0" encoding="utf-8"?>
<comments xmlns="http://schemas.openxmlformats.org/spreadsheetml/2006/main">
  <authors>
    <author>Jesper Brygger</author>
  </authors>
  <commentList>
    <comment ref="A2" authorId="0" shapeId="0">
      <text>
        <r>
          <rPr>
            <sz val="9"/>
            <color indexed="81"/>
            <rFont val="Tahoma"/>
            <family val="2"/>
          </rPr>
          <t xml:space="preserve">R=Det forventede afkast. Det er den rente som skal indsættes i WACC som EKF (egenkapitalens forrentning). Kan også udtrykkes som kravet til forrentning på den "aktie" som man vil købe.
</t>
        </r>
      </text>
    </comment>
    <comment ref="D2" authorId="0" shapeId="0">
      <text>
        <r>
          <rPr>
            <sz val="9"/>
            <color indexed="81"/>
            <rFont val="Tahoma"/>
            <family val="2"/>
          </rPr>
          <t>R</t>
        </r>
        <r>
          <rPr>
            <vertAlign val="subscript"/>
            <sz val="9"/>
            <color indexed="81"/>
            <rFont val="Tahoma"/>
            <family val="2"/>
          </rPr>
          <t>m</t>
        </r>
        <r>
          <rPr>
            <sz val="9"/>
            <color indexed="81"/>
            <rFont val="Tahoma"/>
            <family val="2"/>
          </rPr>
          <t xml:space="preserve">= Markedsrenten /markedsafkastet.
</t>
        </r>
      </text>
    </comment>
    <comment ref="F2" authorId="0" shapeId="0">
      <text>
        <r>
          <rPr>
            <sz val="9"/>
            <color indexed="81"/>
            <rFont val="Tahoma"/>
            <family val="2"/>
          </rPr>
          <t>R</t>
        </r>
        <r>
          <rPr>
            <vertAlign val="subscript"/>
            <sz val="9"/>
            <color indexed="81"/>
            <rFont val="Tahoma"/>
            <family val="2"/>
          </rPr>
          <t>f</t>
        </r>
        <r>
          <rPr>
            <sz val="9"/>
            <color indexed="81"/>
            <rFont val="Tahoma"/>
            <family val="2"/>
          </rPr>
          <t xml:space="preserve">= Den risikofri rente, normalt renten på en statsobligation. Er ca. 
3-4% (gennem de sidste 20 år.)
</t>
        </r>
      </text>
    </comment>
    <comment ref="I2" authorId="0" shapeId="0">
      <text>
        <r>
          <rPr>
            <sz val="9"/>
            <color indexed="81"/>
            <rFont val="Calibri"/>
            <family val="2"/>
          </rPr>
          <t>β=Beta-værdien som er et "risikomål".</t>
        </r>
        <r>
          <rPr>
            <sz val="9"/>
            <color indexed="81"/>
            <rFont val="Tahoma"/>
            <family val="2"/>
          </rPr>
          <t xml:space="preserve">
Siger noget om, hvor risikofyldt en aktie er. En høj betaværdi betyder, at kursen er meget følsom over for udsving på markedet generelt. Betaværdier over 1 betyder, at aktien vil reagere kraftigere end markedet, når markedet stiger eller falder. Betaværdier er under 1 betyder, at aktien reagerer mindre kraftigt end markedet. Generelt siger man, at aktier med en betaværdi over 1,3 har en høj risiko, mens aktier med en betaværdi under 0,8 har en lav risiko.
Eksempel:
Markedet falder 10 procent. En aktie med en betaværdi på 1,4 vil i det tilfælde falde med 14 procent. En aktie med en betaværdi på 0,7 vil kun falde syv procent
</t>
        </r>
      </text>
    </comment>
  </commentList>
</comments>
</file>

<file path=xl/comments4.xml><?xml version="1.0" encoding="utf-8"?>
<comments xmlns="http://schemas.openxmlformats.org/spreadsheetml/2006/main">
  <authors>
    <author>Jesper Brygger</author>
  </authors>
  <commentList>
    <comment ref="A2" authorId="0" shapeId="0">
      <text>
        <r>
          <rPr>
            <sz val="9"/>
            <color indexed="81"/>
            <rFont val="Tahoma"/>
            <family val="2"/>
          </rPr>
          <t xml:space="preserve">R=Det forventede afkast. Det er den rente som skal indsættes i WACC som EKF (egenkapitalens forrentning). Kan også udtrykkes som kravet til forrentning på den "aktie" som man vil købe.
</t>
        </r>
      </text>
    </comment>
    <comment ref="D2" authorId="0" shapeId="0">
      <text>
        <r>
          <rPr>
            <sz val="9"/>
            <color indexed="81"/>
            <rFont val="Tahoma"/>
            <family val="2"/>
          </rPr>
          <t>R</t>
        </r>
        <r>
          <rPr>
            <vertAlign val="subscript"/>
            <sz val="9"/>
            <color indexed="81"/>
            <rFont val="Tahoma"/>
            <family val="2"/>
          </rPr>
          <t>m</t>
        </r>
        <r>
          <rPr>
            <sz val="9"/>
            <color indexed="81"/>
            <rFont val="Tahoma"/>
            <family val="2"/>
          </rPr>
          <t xml:space="preserve">= Markedsrenten /markedsafkastet.
</t>
        </r>
      </text>
    </comment>
    <comment ref="F2" authorId="0" shapeId="0">
      <text>
        <r>
          <rPr>
            <sz val="9"/>
            <color indexed="81"/>
            <rFont val="Tahoma"/>
            <family val="2"/>
          </rPr>
          <t>R</t>
        </r>
        <r>
          <rPr>
            <vertAlign val="subscript"/>
            <sz val="9"/>
            <color indexed="81"/>
            <rFont val="Tahoma"/>
            <family val="2"/>
          </rPr>
          <t>f</t>
        </r>
        <r>
          <rPr>
            <sz val="9"/>
            <color indexed="81"/>
            <rFont val="Tahoma"/>
            <family val="2"/>
          </rPr>
          <t xml:space="preserve">= Den risikofri rente, normalt renten på en statsobligation. Er ca. 
3-4% (gennem de sidste 20 år.)
</t>
        </r>
      </text>
    </comment>
    <comment ref="I2" authorId="0" shapeId="0">
      <text>
        <r>
          <rPr>
            <sz val="9"/>
            <color indexed="81"/>
            <rFont val="Calibri"/>
            <family val="2"/>
          </rPr>
          <t>β=Beta-værdien som er et "risikomål".</t>
        </r>
        <r>
          <rPr>
            <sz val="9"/>
            <color indexed="81"/>
            <rFont val="Tahoma"/>
            <family val="2"/>
          </rPr>
          <t xml:space="preserve">
Siger noget om, hvor risikofyldt en aktie er. En høj betaværdi betyder, at kursen er meget følsom over for udsving på markedet generelt. Betaværdier over 1 betyder, at aktien vil reagere kraftigere end markedet, når markedet stiger eller falder. Betaværdier er under 1 betyder, at aktien reagerer mindre kraftigt end markedet. Generelt siger man, at aktier med en betaværdi over 1,3 har en høj risiko, mens aktier med en betaværdi under 0,8 har en lav risiko.
Eksempel:
Markedet falder 10 procent. En aktie med en betaværdi på 1,4 vil i det tilfælde falde med 14 procent. En aktie med en betaværdi på 0,7 vil kun falde syv procent
</t>
        </r>
      </text>
    </comment>
  </commentList>
</comments>
</file>

<file path=xl/sharedStrings.xml><?xml version="1.0" encoding="utf-8"?>
<sst xmlns="http://schemas.openxmlformats.org/spreadsheetml/2006/main" count="106" uniqueCount="25">
  <si>
    <t>R</t>
  </si>
  <si>
    <t>=</t>
  </si>
  <si>
    <t>(</t>
  </si>
  <si>
    <t>-</t>
  </si>
  <si>
    <r>
      <t>R</t>
    </r>
    <r>
      <rPr>
        <vertAlign val="subscript"/>
        <sz val="14"/>
        <color theme="1"/>
        <rFont val="Calibri"/>
        <family val="2"/>
        <scheme val="minor"/>
      </rPr>
      <t>f</t>
    </r>
  </si>
  <si>
    <t>)</t>
  </si>
  <si>
    <t>*</t>
  </si>
  <si>
    <t>β</t>
  </si>
  <si>
    <t>+</t>
  </si>
  <si>
    <r>
      <t>R</t>
    </r>
    <r>
      <rPr>
        <vertAlign val="subscript"/>
        <sz val="20"/>
        <color theme="1"/>
        <rFont val="Calibri"/>
        <family val="2"/>
        <scheme val="minor"/>
      </rPr>
      <t>m</t>
    </r>
  </si>
  <si>
    <r>
      <t>R</t>
    </r>
    <r>
      <rPr>
        <vertAlign val="subscript"/>
        <sz val="20"/>
        <color theme="1"/>
        <rFont val="Calibri"/>
        <family val="2"/>
        <scheme val="minor"/>
      </rPr>
      <t>f</t>
    </r>
  </si>
  <si>
    <t>Beregning af forventede afkast ud fra CAPM:</t>
  </si>
  <si>
    <t>Beregning af markedsrenten ud fra CAPM:</t>
  </si>
  <si>
    <r>
      <t>R</t>
    </r>
    <r>
      <rPr>
        <vertAlign val="subscript"/>
        <sz val="18"/>
        <color theme="1"/>
        <rFont val="Calibri"/>
        <family val="2"/>
        <scheme val="minor"/>
      </rPr>
      <t>m</t>
    </r>
  </si>
  <si>
    <r>
      <t>R</t>
    </r>
    <r>
      <rPr>
        <vertAlign val="subscript"/>
        <sz val="18"/>
        <color theme="1"/>
        <rFont val="Calibri"/>
        <family val="2"/>
        <scheme val="minor"/>
      </rPr>
      <t>f</t>
    </r>
  </si>
  <si>
    <t>Beregning af risikofri rente ud fra CAPM:</t>
  </si>
  <si>
    <r>
      <t>R</t>
    </r>
    <r>
      <rPr>
        <vertAlign val="subscript"/>
        <sz val="18"/>
        <color theme="1"/>
        <rFont val="Calibri"/>
        <family val="2"/>
      </rPr>
      <t>f</t>
    </r>
  </si>
  <si>
    <t>Beregning af Beta ud fra CAPM:</t>
  </si>
  <si>
    <t>(Y) R værdier</t>
  </si>
  <si>
    <t>(x) Beta værdier</t>
  </si>
  <si>
    <t>SML</t>
  </si>
  <si>
    <r>
      <t>R</t>
    </r>
    <r>
      <rPr>
        <vertAlign val="subscript"/>
        <sz val="11"/>
        <color theme="1"/>
        <rFont val="Calibri"/>
        <family val="2"/>
        <scheme val="minor"/>
      </rPr>
      <t>m</t>
    </r>
  </si>
  <si>
    <t>Virksomhed:</t>
  </si>
  <si>
    <t>LK</t>
  </si>
  <si>
    <t>Opgave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</si>
</sst>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4"/>
      <color theme="1"/>
      <name val="Calibri"/>
      <family val="2"/>
      <scheme val="minor"/>
    </font>
    <font>
      <vertAlign val="subscript"/>
      <sz val="14"/>
      <color theme="1"/>
      <name val="Calibri"/>
      <family val="2"/>
      <scheme val="minor"/>
    </font>
    <font>
      <sz val="9"/>
      <color indexed="81"/>
      <name val="Tahoma"/>
      <family val="2"/>
    </font>
    <font>
      <vertAlign val="subscript"/>
      <sz val="9"/>
      <color indexed="81"/>
      <name val="Tahoma"/>
      <family val="2"/>
    </font>
    <font>
      <sz val="9"/>
      <color indexed="81"/>
      <name val="Calibri"/>
      <family val="2"/>
    </font>
    <font>
      <sz val="20"/>
      <color theme="1"/>
      <name val="Calibri"/>
      <family val="2"/>
      <scheme val="minor"/>
    </font>
    <font>
      <vertAlign val="subscript"/>
      <sz val="20"/>
      <color theme="1"/>
      <name val="Calibri"/>
      <family val="2"/>
      <scheme val="minor"/>
    </font>
    <font>
      <sz val="20"/>
      <color theme="1"/>
      <name val="Calibri"/>
      <family val="2"/>
    </font>
    <font>
      <sz val="22"/>
      <color theme="1"/>
      <name val="Calibri"/>
      <family val="2"/>
      <scheme val="minor"/>
    </font>
    <font>
      <sz val="18"/>
      <color theme="1"/>
      <name val="Calibri"/>
      <family val="2"/>
      <scheme val="minor"/>
    </font>
    <font>
      <vertAlign val="subscript"/>
      <sz val="18"/>
      <color theme="1"/>
      <name val="Calibri"/>
      <family val="2"/>
      <scheme val="minor"/>
    </font>
    <font>
      <sz val="18"/>
      <color theme="1"/>
      <name val="Calibri"/>
      <family val="2"/>
    </font>
    <font>
      <vertAlign val="subscript"/>
      <sz val="18"/>
      <color theme="1"/>
      <name val="Calibri"/>
      <family val="2"/>
    </font>
    <font>
      <vertAlign val="subscript"/>
      <sz val="11"/>
      <color theme="1"/>
      <name val="Calibri"/>
      <family val="2"/>
      <scheme val="minor"/>
    </font>
  </fonts>
  <fills count="3">
    <fill>
      <patternFill patternType="none"/>
    </fill>
    <fill>
      <patternFill patternType="gray125"/>
    </fill>
    <fill>
      <patternFill patternType="solid">
        <fgColor theme="3" tint="0.59999389629810485"/>
        <bgColor indexed="64"/>
      </patternFill>
    </fill>
  </fills>
  <borders count="2">
    <border>
      <left/>
      <right/>
      <top/>
      <bottom/>
      <diagonal/>
    </border>
    <border>
      <left/>
      <right/>
      <top/>
      <bottom style="double">
        <color indexed="64"/>
      </bottom>
      <diagonal/>
    </border>
  </borders>
  <cellStyleXfs count="1">
    <xf numFmtId="0" fontId="0" fillId="0" borderId="0"/>
  </cellStyleXfs>
  <cellXfs count="38">
    <xf numFmtId="0" fontId="0" fillId="0" borderId="0" xfId="0"/>
    <xf numFmtId="0" fontId="1" fillId="0" borderId="0" xfId="0" applyFont="1"/>
    <xf numFmtId="0" fontId="1" fillId="0" borderId="1" xfId="0" applyFont="1" applyBorder="1"/>
    <xf numFmtId="0" fontId="6" fillId="0" borderId="0" xfId="0" applyFont="1"/>
    <xf numFmtId="0" fontId="8" fillId="0" borderId="0" xfId="0" applyFont="1"/>
    <xf numFmtId="0" fontId="6" fillId="2" borderId="0" xfId="0" applyFont="1" applyFill="1"/>
    <xf numFmtId="0" fontId="8" fillId="0" borderId="0" xfId="0" applyFont="1" applyFill="1"/>
    <xf numFmtId="0" fontId="6" fillId="0" borderId="1" xfId="0" applyFont="1" applyBorder="1"/>
    <xf numFmtId="0" fontId="6" fillId="0" borderId="0" xfId="0" applyFont="1" applyBorder="1"/>
    <xf numFmtId="0" fontId="6" fillId="0" borderId="0" xfId="0" applyFont="1" applyFill="1" applyBorder="1" applyAlignment="1"/>
    <xf numFmtId="0" fontId="10" fillId="0" borderId="0" xfId="0" applyFont="1" applyAlignment="1"/>
    <xf numFmtId="0" fontId="10" fillId="0" borderId="0" xfId="0" applyFont="1"/>
    <xf numFmtId="0" fontId="12" fillId="0" borderId="0" xfId="0" applyFont="1"/>
    <xf numFmtId="0" fontId="10" fillId="2" borderId="0" xfId="0" applyFont="1" applyFill="1"/>
    <xf numFmtId="0" fontId="10" fillId="0" borderId="0" xfId="0" applyFont="1" applyFill="1"/>
    <xf numFmtId="0" fontId="12" fillId="2" borderId="0" xfId="0" applyFont="1" applyFill="1"/>
    <xf numFmtId="0" fontId="10" fillId="0" borderId="0" xfId="0" applyFont="1" applyFill="1" applyAlignment="1"/>
    <xf numFmtId="0" fontId="12" fillId="0" borderId="0" xfId="0" applyFont="1" applyFill="1"/>
    <xf numFmtId="0" fontId="6" fillId="0" borderId="0" xfId="0" applyFont="1" applyFill="1"/>
    <xf numFmtId="0" fontId="6" fillId="0" borderId="0" xfId="0" applyFont="1" applyFill="1" applyAlignment="1"/>
    <xf numFmtId="0" fontId="10" fillId="0" borderId="0" xfId="0" applyFont="1" applyAlignment="1">
      <alignment horizontal="left"/>
    </xf>
    <xf numFmtId="0" fontId="0" fillId="0" borderId="0" xfId="0" applyAlignment="1">
      <alignment horizontal="left"/>
    </xf>
    <xf numFmtId="0" fontId="8" fillId="0" borderId="1" xfId="0" applyFont="1" applyBorder="1"/>
    <xf numFmtId="2" fontId="8" fillId="2" borderId="0" xfId="0" applyNumberFormat="1" applyFont="1" applyFill="1"/>
    <xf numFmtId="2" fontId="6" fillId="0" borderId="0" xfId="0" applyNumberFormat="1" applyFont="1"/>
    <xf numFmtId="2" fontId="8" fillId="0" borderId="0" xfId="0" applyNumberFormat="1" applyFont="1" applyFill="1"/>
    <xf numFmtId="2" fontId="6" fillId="0" borderId="1" xfId="0" applyNumberFormat="1" applyFont="1" applyBorder="1"/>
    <xf numFmtId="164" fontId="6" fillId="0" borderId="1" xfId="0" applyNumberFormat="1" applyFont="1" applyBorder="1"/>
    <xf numFmtId="2" fontId="6" fillId="0" borderId="1" xfId="0" applyNumberFormat="1" applyFont="1" applyFill="1" applyBorder="1" applyAlignment="1"/>
    <xf numFmtId="164" fontId="6" fillId="2" borderId="0" xfId="0" applyNumberFormat="1" applyFont="1" applyFill="1"/>
    <xf numFmtId="164" fontId="6" fillId="0" borderId="0" xfId="0" applyNumberFormat="1" applyFont="1"/>
    <xf numFmtId="2" fontId="6" fillId="2" borderId="0" xfId="0" applyNumberFormat="1" applyFont="1" applyFill="1"/>
    <xf numFmtId="2" fontId="6" fillId="0" borderId="0" xfId="0" applyNumberFormat="1" applyFont="1" applyFill="1" applyAlignment="1"/>
    <xf numFmtId="164" fontId="6" fillId="0" borderId="0" xfId="0" applyNumberFormat="1" applyFont="1" applyFill="1" applyAlignment="1">
      <alignment horizontal="right"/>
    </xf>
    <xf numFmtId="0" fontId="0" fillId="0" borderId="0" xfId="0" applyAlignment="1">
      <alignment horizontal="left"/>
    </xf>
    <xf numFmtId="0" fontId="0" fillId="2" borderId="0" xfId="0" applyFill="1" applyAlignment="1">
      <alignment horizontal="left"/>
    </xf>
    <xf numFmtId="0" fontId="6" fillId="0" borderId="0" xfId="0" applyFont="1" applyAlignment="1">
      <alignment horizontal="left"/>
    </xf>
    <xf numFmtId="0" fontId="9"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5" Type="http://schemas.openxmlformats.org/officeDocument/2006/relationships/chartsheet" Target="chartsheets/sheet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4000"/>
              <a:t>CAPM</a:t>
            </a:r>
          </a:p>
        </c:rich>
      </c:tx>
      <c:layout/>
      <c:overlay val="1"/>
    </c:title>
    <c:autoTitleDeleted val="0"/>
    <c:plotArea>
      <c:layout>
        <c:manualLayout>
          <c:layoutTarget val="inner"/>
          <c:xMode val="edge"/>
          <c:yMode val="edge"/>
          <c:x val="7.7674277409284939E-2"/>
          <c:y val="0.25935740791021822"/>
          <c:w val="0.81564873991569908"/>
          <c:h val="0.68201844675371692"/>
        </c:manualLayout>
      </c:layout>
      <c:scatterChart>
        <c:scatterStyle val="lineMarker"/>
        <c:varyColors val="0"/>
        <c:ser>
          <c:idx val="0"/>
          <c:order val="0"/>
          <c:tx>
            <c:strRef>
              <c:f>'Data til Graf'!$A$1</c:f>
              <c:strCache>
                <c:ptCount val="1"/>
                <c:pt idx="0">
                  <c:v>SML</c:v>
                </c:pt>
              </c:strCache>
            </c:strRef>
          </c:tx>
          <c:xVal>
            <c:numRef>
              <c:f>'Data til Graf'!$A$3:$A$6</c:f>
              <c:numCache>
                <c:formatCode>General</c:formatCode>
                <c:ptCount val="4"/>
                <c:pt idx="0">
                  <c:v>0</c:v>
                </c:pt>
                <c:pt idx="1">
                  <c:v>1</c:v>
                </c:pt>
                <c:pt idx="2">
                  <c:v>2</c:v>
                </c:pt>
                <c:pt idx="3">
                  <c:v>3</c:v>
                </c:pt>
              </c:numCache>
            </c:numRef>
          </c:xVal>
          <c:yVal>
            <c:numRef>
              <c:f>'Data til Graf'!$B$3:$B$6</c:f>
              <c:numCache>
                <c:formatCode>General</c:formatCode>
                <c:ptCount val="4"/>
                <c:pt idx="0">
                  <c:v>4</c:v>
                </c:pt>
                <c:pt idx="1">
                  <c:v>12</c:v>
                </c:pt>
                <c:pt idx="2">
                  <c:v>20</c:v>
                </c:pt>
                <c:pt idx="3">
                  <c:v>28</c:v>
                </c:pt>
              </c:numCache>
            </c:numRef>
          </c:yVal>
          <c:smooth val="0"/>
          <c:extLst>
            <c:ext xmlns:c16="http://schemas.microsoft.com/office/drawing/2014/chart" uri="{C3380CC4-5D6E-409C-BE32-E72D297353CC}">
              <c16:uniqueId val="{00000000-D874-4BD6-BFAA-1EB8D195414B}"/>
            </c:ext>
          </c:extLst>
        </c:ser>
        <c:ser>
          <c:idx val="1"/>
          <c:order val="1"/>
          <c:tx>
            <c:strRef>
              <c:f>'Data til Graf'!$A$7</c:f>
              <c:strCache>
                <c:ptCount val="1"/>
                <c:pt idx="0">
                  <c:v>Rm</c:v>
                </c:pt>
              </c:strCache>
            </c:strRef>
          </c:tx>
          <c:spPr>
            <a:ln>
              <a:prstDash val="dashDot"/>
            </a:ln>
          </c:spPr>
          <c:marker>
            <c:symbol val="none"/>
          </c:marker>
          <c:xVal>
            <c:numRef>
              <c:f>'Data til Graf'!$A$9:$A$10</c:f>
              <c:numCache>
                <c:formatCode>General</c:formatCode>
                <c:ptCount val="2"/>
                <c:pt idx="0">
                  <c:v>0</c:v>
                </c:pt>
                <c:pt idx="1">
                  <c:v>1</c:v>
                </c:pt>
              </c:numCache>
            </c:numRef>
          </c:xVal>
          <c:yVal>
            <c:numRef>
              <c:f>'Data til Graf'!$B$9:$B$10</c:f>
              <c:numCache>
                <c:formatCode>General</c:formatCode>
                <c:ptCount val="2"/>
                <c:pt idx="0">
                  <c:v>12</c:v>
                </c:pt>
                <c:pt idx="1">
                  <c:v>12</c:v>
                </c:pt>
              </c:numCache>
            </c:numRef>
          </c:yVal>
          <c:smooth val="0"/>
          <c:extLst>
            <c:ext xmlns:c16="http://schemas.microsoft.com/office/drawing/2014/chart" uri="{C3380CC4-5D6E-409C-BE32-E72D297353CC}">
              <c16:uniqueId val="{00000001-D874-4BD6-BFAA-1EB8D195414B}"/>
            </c:ext>
          </c:extLst>
        </c:ser>
        <c:ser>
          <c:idx val="2"/>
          <c:order val="2"/>
          <c:tx>
            <c:strRef>
              <c:f>'Data til Graf'!$A$11</c:f>
              <c:strCache>
                <c:ptCount val="1"/>
                <c:pt idx="0">
                  <c:v>Rm</c:v>
                </c:pt>
              </c:strCache>
            </c:strRef>
          </c:tx>
          <c:spPr>
            <a:ln>
              <a:solidFill>
                <a:schemeClr val="accent2"/>
              </a:solidFill>
              <a:prstDash val="dashDot"/>
            </a:ln>
          </c:spPr>
          <c:marker>
            <c:symbol val="none"/>
          </c:marker>
          <c:xVal>
            <c:numRef>
              <c:f>'Data til Graf'!$A$12:$A$13</c:f>
              <c:numCache>
                <c:formatCode>General</c:formatCode>
                <c:ptCount val="2"/>
                <c:pt idx="0">
                  <c:v>1</c:v>
                </c:pt>
                <c:pt idx="1">
                  <c:v>1</c:v>
                </c:pt>
              </c:numCache>
            </c:numRef>
          </c:xVal>
          <c:yVal>
            <c:numRef>
              <c:f>'Data til Graf'!$B$12:$B$13</c:f>
              <c:numCache>
                <c:formatCode>General</c:formatCode>
                <c:ptCount val="2"/>
                <c:pt idx="0">
                  <c:v>0</c:v>
                </c:pt>
                <c:pt idx="1">
                  <c:v>12</c:v>
                </c:pt>
              </c:numCache>
            </c:numRef>
          </c:yVal>
          <c:smooth val="0"/>
          <c:extLst>
            <c:ext xmlns:c16="http://schemas.microsoft.com/office/drawing/2014/chart" uri="{C3380CC4-5D6E-409C-BE32-E72D297353CC}">
              <c16:uniqueId val="{00000002-D874-4BD6-BFAA-1EB8D195414B}"/>
            </c:ext>
          </c:extLst>
        </c:ser>
        <c:ser>
          <c:idx val="3"/>
          <c:order val="3"/>
          <c:tx>
            <c:strRef>
              <c:f>'Data til Graf'!$A$14</c:f>
              <c:strCache>
                <c:ptCount val="1"/>
                <c:pt idx="0">
                  <c:v>LK</c:v>
                </c:pt>
              </c:strCache>
            </c:strRef>
          </c:tx>
          <c:spPr>
            <a:ln>
              <a:solidFill>
                <a:srgbClr val="00B050"/>
              </a:solidFill>
              <a:prstDash val="dashDot"/>
            </a:ln>
          </c:spPr>
          <c:marker>
            <c:symbol val="none"/>
          </c:marker>
          <c:xVal>
            <c:numRef>
              <c:f>'Data til Graf'!$A$16:$A$17</c:f>
              <c:numCache>
                <c:formatCode>General</c:formatCode>
                <c:ptCount val="2"/>
                <c:pt idx="0">
                  <c:v>0</c:v>
                </c:pt>
                <c:pt idx="1">
                  <c:v>2</c:v>
                </c:pt>
              </c:numCache>
            </c:numRef>
          </c:xVal>
          <c:yVal>
            <c:numRef>
              <c:f>'Data til Graf'!$B$16:$B$17</c:f>
              <c:numCache>
                <c:formatCode>General</c:formatCode>
                <c:ptCount val="2"/>
                <c:pt idx="0">
                  <c:v>20</c:v>
                </c:pt>
                <c:pt idx="1">
                  <c:v>20</c:v>
                </c:pt>
              </c:numCache>
            </c:numRef>
          </c:yVal>
          <c:smooth val="0"/>
          <c:extLst>
            <c:ext xmlns:c16="http://schemas.microsoft.com/office/drawing/2014/chart" uri="{C3380CC4-5D6E-409C-BE32-E72D297353CC}">
              <c16:uniqueId val="{00000003-D874-4BD6-BFAA-1EB8D195414B}"/>
            </c:ext>
          </c:extLst>
        </c:ser>
        <c:ser>
          <c:idx val="4"/>
          <c:order val="4"/>
          <c:spPr>
            <a:ln>
              <a:solidFill>
                <a:srgbClr val="00B050"/>
              </a:solidFill>
              <a:prstDash val="dashDot"/>
            </a:ln>
          </c:spPr>
          <c:marker>
            <c:symbol val="none"/>
          </c:marker>
          <c:xVal>
            <c:numRef>
              <c:f>'Data til Graf'!$A$20:$A$21</c:f>
              <c:numCache>
                <c:formatCode>General</c:formatCode>
                <c:ptCount val="2"/>
                <c:pt idx="0">
                  <c:v>2</c:v>
                </c:pt>
                <c:pt idx="1">
                  <c:v>2</c:v>
                </c:pt>
              </c:numCache>
            </c:numRef>
          </c:xVal>
          <c:yVal>
            <c:numRef>
              <c:f>'Data til Graf'!$B$20:$B$21</c:f>
              <c:numCache>
                <c:formatCode>General</c:formatCode>
                <c:ptCount val="2"/>
                <c:pt idx="0">
                  <c:v>0</c:v>
                </c:pt>
                <c:pt idx="1">
                  <c:v>20</c:v>
                </c:pt>
              </c:numCache>
            </c:numRef>
          </c:yVal>
          <c:smooth val="0"/>
          <c:extLst>
            <c:ext xmlns:c16="http://schemas.microsoft.com/office/drawing/2014/chart" uri="{C3380CC4-5D6E-409C-BE32-E72D297353CC}">
              <c16:uniqueId val="{00000004-D874-4BD6-BFAA-1EB8D195414B}"/>
            </c:ext>
          </c:extLst>
        </c:ser>
        <c:ser>
          <c:idx val="5"/>
          <c:order val="5"/>
          <c:tx>
            <c:strRef>
              <c:f>'Data til Graf'!$A$22</c:f>
              <c:strCache>
                <c:ptCount val="1"/>
                <c:pt idx="0">
                  <c:v>Rf 4</c:v>
                </c:pt>
              </c:strCache>
            </c:strRef>
          </c:tx>
          <c:spPr>
            <a:ln>
              <a:noFill/>
            </a:ln>
          </c:spP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'Data til Graf'!$A$23</c:f>
              <c:numCache>
                <c:formatCode>General</c:formatCode>
                <c:ptCount val="1"/>
                <c:pt idx="0">
                  <c:v>0</c:v>
                </c:pt>
              </c:numCache>
            </c:numRef>
          </c:xVal>
          <c:yVal>
            <c:numRef>
              <c:f>'Data til Graf'!$B$23</c:f>
              <c:numCache>
                <c:formatCode>General</c:formatCode>
                <c:ptCount val="1"/>
                <c:pt idx="0">
                  <c:v>4</c:v>
                </c:pt>
              </c:numCache>
            </c:numRef>
          </c:yVal>
          <c:smooth val="0"/>
          <c:extLst>
            <c:ext xmlns:c16="http://schemas.microsoft.com/office/drawing/2014/chart" uri="{C3380CC4-5D6E-409C-BE32-E72D297353CC}">
              <c16:uniqueId val="{00000005-D874-4BD6-BFAA-1EB8D195414B}"/>
            </c:ext>
          </c:extLst>
        </c:ser>
        <c:ser>
          <c:idx val="6"/>
          <c:order val="6"/>
          <c:tx>
            <c:strRef>
              <c:f>'Data til Graf'!$A$24</c:f>
              <c:strCache>
                <c:ptCount val="1"/>
                <c:pt idx="0">
                  <c:v>Rm 12</c:v>
                </c:pt>
              </c:strCache>
            </c:strRef>
          </c:tx>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'Data til Graf'!$A$25</c:f>
              <c:numCache>
                <c:formatCode>General</c:formatCode>
                <c:ptCount val="1"/>
                <c:pt idx="0">
                  <c:v>0</c:v>
                </c:pt>
              </c:numCache>
            </c:numRef>
          </c:xVal>
          <c:yVal>
            <c:numRef>
              <c:f>'Data til Graf'!$B$25</c:f>
              <c:numCache>
                <c:formatCode>General</c:formatCode>
                <c:ptCount val="1"/>
                <c:pt idx="0">
                  <c:v>12</c:v>
                </c:pt>
              </c:numCache>
            </c:numRef>
          </c:yVal>
          <c:smooth val="0"/>
          <c:extLst>
            <c:ext xmlns:c16="http://schemas.microsoft.com/office/drawing/2014/chart" uri="{C3380CC4-5D6E-409C-BE32-E72D297353CC}">
              <c16:uniqueId val="{00000006-D874-4BD6-BFAA-1EB8D195414B}"/>
            </c:ext>
          </c:extLst>
        </c:ser>
        <c:ser>
          <c:idx val="7"/>
          <c:order val="7"/>
          <c:tx>
            <c:strRef>
              <c:f>'Data til Graf'!$A$26</c:f>
              <c:strCache>
                <c:ptCount val="1"/>
                <c:pt idx="0">
                  <c:v>R LK 20</c:v>
                </c:pt>
              </c:strCache>
            </c:strRef>
          </c:tx>
          <c:spPr>
            <a:ln w="41275"/>
          </c:spPr>
          <c:dLbls>
            <c:dLbl>
              <c:idx val="0"/>
              <c:layout>
                <c:manualLayout>
                  <c:x val="2.8880954875522849E-2"/>
                  <c:y val="-2.7382486280124081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D874-4BD6-BFAA-1EB8D195414B}"/>
                </c:ext>
              </c:extLst>
            </c:dLbl>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'Data til Graf'!$A$27</c:f>
              <c:numCache>
                <c:formatCode>General</c:formatCode>
                <c:ptCount val="1"/>
                <c:pt idx="0">
                  <c:v>0</c:v>
                </c:pt>
              </c:numCache>
            </c:numRef>
          </c:xVal>
          <c:yVal>
            <c:numRef>
              <c:f>'Data til Graf'!$B$27</c:f>
              <c:numCache>
                <c:formatCode>General</c:formatCode>
                <c:ptCount val="1"/>
                <c:pt idx="0">
                  <c:v>20</c:v>
                </c:pt>
              </c:numCache>
            </c:numRef>
          </c:yVal>
          <c:smooth val="0"/>
          <c:extLst>
            <c:ext xmlns:c16="http://schemas.microsoft.com/office/drawing/2014/chart" uri="{C3380CC4-5D6E-409C-BE32-E72D297353CC}">
              <c16:uniqueId val="{00000008-D874-4BD6-BFAA-1EB8D195414B}"/>
            </c:ext>
          </c:extLst>
        </c:ser>
        <c:ser>
          <c:idx val="8"/>
          <c:order val="8"/>
          <c:tx>
            <c:strRef>
              <c:f>'Data til Graf'!$A$28</c:f>
              <c:strCache>
                <c:ptCount val="1"/>
                <c:pt idx="0">
                  <c:v>Beta 2</c:v>
                </c:pt>
              </c:strCache>
            </c:strRef>
          </c:tx>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'Data til Graf'!$A$29</c:f>
              <c:numCache>
                <c:formatCode>General</c:formatCode>
                <c:ptCount val="1"/>
                <c:pt idx="0">
                  <c:v>2</c:v>
                </c:pt>
              </c:numCache>
            </c:numRef>
          </c:xVal>
          <c:yVal>
            <c:numRef>
              <c:f>'Data til Graf'!$B$29</c:f>
              <c:numCache>
                <c:formatCode>General</c:formatCode>
                <c:ptCount val="1"/>
                <c:pt idx="0">
                  <c:v>0</c:v>
                </c:pt>
              </c:numCache>
            </c:numRef>
          </c:yVal>
          <c:smooth val="0"/>
          <c:extLst>
            <c:ext xmlns:c16="http://schemas.microsoft.com/office/drawing/2014/chart" uri="{C3380CC4-5D6E-409C-BE32-E72D297353CC}">
              <c16:uniqueId val="{00000009-D874-4BD6-BFAA-1EB8D195414B}"/>
            </c:ext>
          </c:extLst>
        </c:ser>
        <c:dLbls>
          <c:showLegendKey val="0"/>
          <c:showVal val="0"/>
          <c:showCatName val="0"/>
          <c:showSerName val="0"/>
          <c:showPercent val="0"/>
          <c:showBubbleSize val="0"/>
        </c:dLbls>
        <c:axId val="79657984"/>
        <c:axId val="79680640"/>
      </c:scatterChart>
      <c:valAx>
        <c:axId val="79657984"/>
        <c:scaling>
          <c:orientation val="minMax"/>
        </c:scaling>
        <c:delete val="0"/>
        <c:axPos val="b"/>
        <c:title>
          <c:tx>
            <c:rich>
              <a:bodyPr/>
              <a:lstStyle/>
              <a:p>
                <a:pPr>
                  <a:defRPr/>
                </a:pPr>
                <a:r>
                  <a:rPr lang="en-US"/>
                  <a:t>Betaværdi</a:t>
                </a:r>
              </a:p>
            </c:rich>
          </c:tx>
          <c:layout>
            <c:manualLayout>
              <c:xMode val="edge"/>
              <c:yMode val="edge"/>
              <c:x val="0.90726929348775109"/>
              <c:y val="0.9368755708044334"/>
            </c:manualLayout>
          </c:layout>
          <c:overlay val="0"/>
        </c:title>
        <c:numFmt formatCode="General" sourceLinked="1"/>
        <c:majorTickMark val="out"/>
        <c:minorTickMark val="none"/>
        <c:tickLblPos val="nextTo"/>
        <c:crossAx val="79680640"/>
        <c:crosses val="autoZero"/>
        <c:crossBetween val="midCat"/>
      </c:valAx>
      <c:valAx>
        <c:axId val="79680640"/>
        <c:scaling>
          <c:orientation val="minMax"/>
        </c:scaling>
        <c:delete val="0"/>
        <c:axPos val="l"/>
        <c:majorGridlines/>
        <c:title>
          <c:tx>
            <c:rich>
              <a:bodyPr rot="0" vert="horz"/>
              <a:lstStyle/>
              <a:p>
                <a:pPr>
                  <a:defRPr/>
                </a:pPr>
                <a:r>
                  <a:rPr lang="en-US"/>
                  <a:t>Forventet</a:t>
                </a:r>
                <a:r>
                  <a:rPr lang="en-US" baseline="0"/>
                  <a:t> rente</a:t>
                </a:r>
                <a:endParaRPr lang="en-US"/>
              </a:p>
            </c:rich>
          </c:tx>
          <c:layout>
            <c:manualLayout>
              <c:xMode val="edge"/>
              <c:yMode val="edge"/>
              <c:x val="1.0917775503241215E-2"/>
              <c:y val="0.20516805305292957"/>
            </c:manualLayout>
          </c:layout>
          <c:overlay val="0"/>
        </c:title>
        <c:numFmt formatCode="General" sourceLinked="1"/>
        <c:majorTickMark val="out"/>
        <c:minorTickMark val="none"/>
        <c:tickLblPos val="nextTo"/>
        <c:crossAx val="79657984"/>
        <c:crosses val="autoZero"/>
        <c:crossBetween val="midCat"/>
      </c:valAx>
    </c:plotArea>
    <c:legend>
      <c:legendPos val="r"/>
      <c:legendEntry>
        <c:idx val="2"/>
        <c:delete val="1"/>
      </c:legendEntry>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0.82142602696669043"/>
          <c:y val="3.5876879026485349E-2"/>
          <c:w val="0.12125565164129311"/>
          <c:h val="0.1570863673388789"/>
        </c:manualLayout>
      </c:layout>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2750" cy="60801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2"/>
  <sheetViews>
    <sheetView tabSelected="1" zoomScale="140" zoomScaleNormal="140" workbookViewId="0"/>
  </sheetViews>
  <sheetFormatPr defaultRowHeight="15" x14ac:dyDescent="0.25"/>
  <cols>
    <col min="1" max="1" width="3.42578125" customWidth="1"/>
    <col min="2" max="2" width="3.42578125" bestFit="1" customWidth="1"/>
    <col min="3" max="3" width="1.7109375" bestFit="1" customWidth="1"/>
    <col min="4" max="4" width="10.5703125" bestFit="1" customWidth="1"/>
    <col min="5" max="5" width="2.140625" bestFit="1" customWidth="1"/>
    <col min="6" max="6" width="6.5703125" bestFit="1" customWidth="1"/>
    <col min="7" max="7" width="2.7109375" customWidth="1"/>
    <col min="8" max="8" width="2.5703125" bestFit="1" customWidth="1"/>
    <col min="9" max="9" width="10.5703125" customWidth="1"/>
    <col min="10" max="10" width="2.5703125" bestFit="1" customWidth="1"/>
    <col min="11" max="11" width="6.5703125" bestFit="1" customWidth="1"/>
  </cols>
  <sheetData>
    <row r="1" spans="1:14" x14ac:dyDescent="0.25">
      <c r="A1" t="s">
        <v>24</v>
      </c>
      <c r="C1" s="35">
        <v>1</v>
      </c>
      <c r="D1" s="35"/>
    </row>
    <row r="2" spans="1:14" x14ac:dyDescent="0.25">
      <c r="A2" s="34" t="s">
        <v>22</v>
      </c>
      <c r="B2" s="34"/>
      <c r="C2" s="34"/>
      <c r="D2" s="34"/>
      <c r="E2" s="35" t="s">
        <v>23</v>
      </c>
      <c r="F2" s="35"/>
      <c r="G2" s="35"/>
      <c r="H2" s="35"/>
      <c r="I2" s="35"/>
    </row>
    <row r="3" spans="1:14" ht="23.25" x14ac:dyDescent="0.35">
      <c r="A3" s="10" t="s">
        <v>11</v>
      </c>
      <c r="B3" s="10"/>
      <c r="C3" s="10"/>
      <c r="D3" s="10"/>
      <c r="E3" s="10"/>
      <c r="F3" s="10"/>
      <c r="G3" s="10"/>
      <c r="H3" s="10"/>
      <c r="I3" s="10"/>
      <c r="J3" s="10"/>
      <c r="K3" s="10"/>
      <c r="L3" s="11"/>
      <c r="M3" s="11"/>
      <c r="N3" s="11"/>
    </row>
    <row r="4" spans="1:14" ht="30.75" x14ac:dyDescent="0.55000000000000004">
      <c r="A4" s="3" t="s">
        <v>0</v>
      </c>
      <c r="B4" s="3" t="s">
        <v>1</v>
      </c>
      <c r="C4" s="3" t="s">
        <v>2</v>
      </c>
      <c r="D4" s="3" t="s">
        <v>9</v>
      </c>
      <c r="E4" s="3" t="s">
        <v>3</v>
      </c>
      <c r="F4" s="3" t="s">
        <v>10</v>
      </c>
      <c r="G4" s="3" t="s">
        <v>5</v>
      </c>
      <c r="H4" s="3" t="s">
        <v>6</v>
      </c>
      <c r="I4" s="4" t="s">
        <v>7</v>
      </c>
      <c r="J4" s="4" t="s">
        <v>8</v>
      </c>
      <c r="K4" s="3" t="s">
        <v>10</v>
      </c>
    </row>
    <row r="5" spans="1:14" ht="13.5" customHeight="1" x14ac:dyDescent="0.4">
      <c r="A5" s="3"/>
      <c r="B5" s="3"/>
      <c r="C5" s="3"/>
      <c r="D5" s="3"/>
      <c r="E5" s="3"/>
      <c r="F5" s="3"/>
      <c r="G5" s="3"/>
      <c r="H5" s="3"/>
      <c r="I5" s="3"/>
      <c r="J5" s="3"/>
      <c r="K5" s="3"/>
    </row>
    <row r="6" spans="1:14" ht="26.25" x14ac:dyDescent="0.4">
      <c r="A6" s="3" t="s">
        <v>0</v>
      </c>
      <c r="B6" s="3" t="s">
        <v>1</v>
      </c>
      <c r="C6" s="3" t="s">
        <v>2</v>
      </c>
      <c r="D6" s="29">
        <v>12</v>
      </c>
      <c r="E6" s="3" t="s">
        <v>3</v>
      </c>
      <c r="F6" s="29">
        <v>4</v>
      </c>
      <c r="G6" s="3" t="s">
        <v>5</v>
      </c>
      <c r="H6" s="3" t="s">
        <v>6</v>
      </c>
      <c r="I6" s="23">
        <v>2</v>
      </c>
      <c r="J6" s="4" t="s">
        <v>8</v>
      </c>
      <c r="K6" s="30">
        <f>F6</f>
        <v>4</v>
      </c>
    </row>
    <row r="7" spans="1:14" ht="13.5" customHeight="1" x14ac:dyDescent="0.4">
      <c r="A7" s="3"/>
      <c r="B7" s="3"/>
      <c r="C7" s="3"/>
      <c r="D7" s="3"/>
      <c r="E7" s="3"/>
      <c r="F7" s="3"/>
      <c r="G7" s="3"/>
      <c r="H7" s="3"/>
      <c r="I7" s="24"/>
      <c r="J7" s="3"/>
      <c r="K7" s="30"/>
    </row>
    <row r="8" spans="1:14" ht="30" customHeight="1" x14ac:dyDescent="0.4">
      <c r="A8" s="3" t="s">
        <v>0</v>
      </c>
      <c r="B8" s="3" t="s">
        <v>1</v>
      </c>
      <c r="C8" s="3"/>
      <c r="D8" s="33">
        <f>D6-F6</f>
        <v>8</v>
      </c>
      <c r="E8" s="33"/>
      <c r="F8" s="33"/>
      <c r="G8" s="3"/>
      <c r="H8" s="3" t="s">
        <v>6</v>
      </c>
      <c r="I8" s="25">
        <f>I6</f>
        <v>2</v>
      </c>
      <c r="J8" s="4" t="s">
        <v>8</v>
      </c>
      <c r="K8" s="30">
        <f>K6</f>
        <v>4</v>
      </c>
    </row>
    <row r="9" spans="1:14" ht="13.5" customHeight="1" x14ac:dyDescent="0.4">
      <c r="A9" s="3"/>
      <c r="B9" s="3"/>
      <c r="C9" s="3"/>
      <c r="D9" s="3"/>
      <c r="E9" s="3"/>
      <c r="F9" s="3"/>
      <c r="G9" s="3"/>
      <c r="H9" s="3"/>
      <c r="I9" s="3"/>
      <c r="J9" s="3"/>
      <c r="K9" s="3"/>
    </row>
    <row r="10" spans="1:14" ht="27" thickBot="1" x14ac:dyDescent="0.45">
      <c r="A10" s="7" t="s">
        <v>0</v>
      </c>
      <c r="B10" s="7" t="s">
        <v>1</v>
      </c>
      <c r="C10" s="7"/>
      <c r="D10" s="28">
        <f>D8*I8+K8</f>
        <v>20</v>
      </c>
      <c r="E10" s="9"/>
      <c r="F10" s="9"/>
      <c r="G10" s="8"/>
      <c r="H10" s="3"/>
      <c r="I10" s="3"/>
      <c r="J10" s="3"/>
      <c r="K10" s="3"/>
    </row>
    <row r="11" spans="1:14" ht="19.5" thickTop="1" x14ac:dyDescent="0.3">
      <c r="A11" s="1"/>
      <c r="B11" s="1"/>
      <c r="C11" s="1"/>
      <c r="D11" s="1"/>
      <c r="E11" s="1"/>
      <c r="F11" s="1"/>
      <c r="G11" s="1"/>
      <c r="H11" s="1"/>
      <c r="I11" s="1"/>
    </row>
    <row r="12" spans="1:14" ht="18.75" x14ac:dyDescent="0.3">
      <c r="A12" s="1"/>
      <c r="B12" s="1"/>
      <c r="C12" s="1"/>
      <c r="D12" s="1"/>
      <c r="E12" s="1"/>
      <c r="F12" s="1"/>
      <c r="G12" s="1"/>
      <c r="H12" s="1"/>
      <c r="I12" s="1"/>
    </row>
  </sheetData>
  <mergeCells count="4">
    <mergeCell ref="D8:F8"/>
    <mergeCell ref="A2:D2"/>
    <mergeCell ref="E2:I2"/>
    <mergeCell ref="C1:D1"/>
  </mergeCells>
  <pageMargins left="0.70866141732283472" right="0.7086614173228347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
  <sheetViews>
    <sheetView zoomScale="140" zoomScaleNormal="140" workbookViewId="0">
      <selection sqref="A1:N1"/>
    </sheetView>
  </sheetViews>
  <sheetFormatPr defaultRowHeight="15" x14ac:dyDescent="0.25"/>
  <cols>
    <col min="1" max="1" width="10.5703125" bestFit="1" customWidth="1"/>
    <col min="2" max="2" width="2" bestFit="1" customWidth="1"/>
    <col min="3" max="3" width="1.7109375" bestFit="1" customWidth="1"/>
    <col min="4" max="4" width="5.7109375" customWidth="1"/>
    <col min="5" max="5" width="2.140625" bestFit="1" customWidth="1"/>
    <col min="6" max="6" width="8.5703125" bestFit="1" customWidth="1"/>
    <col min="7" max="7" width="2.7109375" customWidth="1"/>
    <col min="8" max="8" width="2.5703125" bestFit="1" customWidth="1"/>
    <col min="9" max="9" width="8.5703125" bestFit="1" customWidth="1"/>
    <col min="10" max="10" width="2.5703125" bestFit="1" customWidth="1"/>
    <col min="11" max="11" width="8.5703125" bestFit="1" customWidth="1"/>
  </cols>
  <sheetData>
    <row r="1" spans="1:14" ht="26.25" x14ac:dyDescent="0.4">
      <c r="A1" s="36" t="s">
        <v>12</v>
      </c>
      <c r="B1" s="36"/>
      <c r="C1" s="36"/>
      <c r="D1" s="36"/>
      <c r="E1" s="36"/>
      <c r="F1" s="36"/>
      <c r="G1" s="36"/>
      <c r="H1" s="36"/>
      <c r="I1" s="36"/>
      <c r="J1" s="36"/>
      <c r="K1" s="36"/>
      <c r="L1" s="36"/>
      <c r="M1" s="36"/>
      <c r="N1" s="36"/>
    </row>
    <row r="2" spans="1:14" ht="30.75" x14ac:dyDescent="0.55000000000000004">
      <c r="A2" s="3" t="s">
        <v>0</v>
      </c>
      <c r="B2" s="3" t="s">
        <v>1</v>
      </c>
      <c r="C2" s="3" t="s">
        <v>2</v>
      </c>
      <c r="D2" s="3" t="s">
        <v>9</v>
      </c>
      <c r="E2" s="3" t="s">
        <v>3</v>
      </c>
      <c r="F2" s="3" t="s">
        <v>10</v>
      </c>
      <c r="G2" s="3" t="s">
        <v>5</v>
      </c>
      <c r="H2" s="3" t="s">
        <v>6</v>
      </c>
      <c r="I2" s="4" t="s">
        <v>7</v>
      </c>
      <c r="J2" s="4" t="s">
        <v>8</v>
      </c>
      <c r="K2" s="3" t="s">
        <v>10</v>
      </c>
    </row>
    <row r="3" spans="1:14" ht="12.75" customHeight="1" x14ac:dyDescent="0.4">
      <c r="A3" s="3"/>
      <c r="B3" s="3"/>
      <c r="C3" s="3"/>
      <c r="D3" s="3"/>
      <c r="E3" s="3"/>
      <c r="F3" s="3"/>
      <c r="G3" s="3"/>
      <c r="H3" s="3"/>
      <c r="I3" s="3"/>
      <c r="J3" s="3"/>
      <c r="K3" s="3"/>
    </row>
    <row r="4" spans="1:14" ht="30.75" x14ac:dyDescent="0.55000000000000004">
      <c r="A4" s="31">
        <v>20</v>
      </c>
      <c r="B4" s="3" t="s">
        <v>1</v>
      </c>
      <c r="C4" s="3" t="s">
        <v>2</v>
      </c>
      <c r="D4" s="18" t="s">
        <v>9</v>
      </c>
      <c r="E4" s="3" t="s">
        <v>3</v>
      </c>
      <c r="F4" s="31">
        <v>4</v>
      </c>
      <c r="G4" s="3" t="s">
        <v>5</v>
      </c>
      <c r="H4" s="3" t="s">
        <v>6</v>
      </c>
      <c r="I4" s="23">
        <v>2</v>
      </c>
      <c r="J4" s="4" t="s">
        <v>8</v>
      </c>
      <c r="K4" s="24">
        <f>F4</f>
        <v>4</v>
      </c>
    </row>
    <row r="5" spans="1:14" ht="13.5" customHeight="1" x14ac:dyDescent="0.4">
      <c r="A5" s="24"/>
      <c r="B5" s="3"/>
      <c r="C5" s="3"/>
      <c r="D5" s="3"/>
      <c r="E5" s="3"/>
      <c r="F5" s="24"/>
      <c r="G5" s="3"/>
      <c r="H5" s="3"/>
      <c r="I5" s="3"/>
      <c r="J5" s="3"/>
      <c r="K5" s="3"/>
    </row>
    <row r="6" spans="1:14" ht="30.75" x14ac:dyDescent="0.55000000000000004">
      <c r="A6" s="24">
        <f>A4-K4</f>
        <v>16</v>
      </c>
      <c r="B6" s="3" t="s">
        <v>1</v>
      </c>
      <c r="C6" s="3" t="str">
        <f>C4</f>
        <v>(</v>
      </c>
      <c r="D6" s="19" t="s">
        <v>9</v>
      </c>
      <c r="E6" s="19" t="str">
        <f>E4</f>
        <v>-</v>
      </c>
      <c r="F6" s="32">
        <f>F4</f>
        <v>4</v>
      </c>
      <c r="G6" s="3" t="str">
        <f>G4</f>
        <v>)</v>
      </c>
      <c r="H6" s="3" t="s">
        <v>6</v>
      </c>
      <c r="I6" s="25">
        <f>I4</f>
        <v>2</v>
      </c>
      <c r="J6" s="4"/>
      <c r="K6" s="3"/>
    </row>
    <row r="7" spans="1:14" ht="12.75" customHeight="1" x14ac:dyDescent="0.4">
      <c r="A7" s="24"/>
      <c r="B7" s="3"/>
      <c r="C7" s="3"/>
      <c r="D7" s="3"/>
      <c r="E7" s="3"/>
      <c r="F7" s="24"/>
      <c r="G7" s="3"/>
      <c r="H7" s="3"/>
      <c r="I7" s="3"/>
      <c r="J7" s="3"/>
      <c r="K7" s="3"/>
    </row>
    <row r="8" spans="1:14" ht="30.75" x14ac:dyDescent="0.55000000000000004">
      <c r="A8" s="24">
        <f>A6/I6</f>
        <v>8</v>
      </c>
      <c r="B8" s="3" t="s">
        <v>1</v>
      </c>
      <c r="C8" s="3" t="str">
        <f>C6</f>
        <v>(</v>
      </c>
      <c r="D8" s="3" t="s">
        <v>9</v>
      </c>
      <c r="E8" s="3" t="str">
        <f t="shared" ref="E8:G8" si="0">E6</f>
        <v>-</v>
      </c>
      <c r="F8" s="24">
        <f t="shared" si="0"/>
        <v>4</v>
      </c>
      <c r="G8" s="3" t="str">
        <f t="shared" si="0"/>
        <v>)</v>
      </c>
      <c r="H8" s="3"/>
      <c r="I8" s="3"/>
      <c r="J8" s="3"/>
      <c r="K8" s="3"/>
    </row>
    <row r="9" spans="1:14" ht="13.5" customHeight="1" x14ac:dyDescent="0.4">
      <c r="A9" s="24"/>
      <c r="B9" s="3"/>
      <c r="C9" s="3"/>
      <c r="D9" s="3"/>
      <c r="E9" s="3"/>
      <c r="F9" s="3"/>
      <c r="G9" s="3"/>
      <c r="H9" s="3"/>
      <c r="I9" s="3"/>
      <c r="J9" s="3"/>
      <c r="K9" s="3"/>
    </row>
    <row r="10" spans="1:14" ht="31.5" thickBot="1" x14ac:dyDescent="0.6">
      <c r="A10" s="26">
        <f>A8+F8</f>
        <v>12</v>
      </c>
      <c r="B10" s="7" t="str">
        <f>B8</f>
        <v>=</v>
      </c>
      <c r="C10" s="7"/>
      <c r="D10" s="7" t="s">
        <v>9</v>
      </c>
      <c r="E10" s="3"/>
      <c r="F10" s="3"/>
      <c r="G10" s="3"/>
      <c r="H10" s="3"/>
      <c r="I10" s="3"/>
      <c r="J10" s="3"/>
      <c r="K10" s="3"/>
    </row>
    <row r="11" spans="1:14" ht="15.75" thickTop="1" x14ac:dyDescent="0.25"/>
  </sheetData>
  <mergeCells count="1">
    <mergeCell ref="A1:N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
  <sheetViews>
    <sheetView zoomScale="270" zoomScaleNormal="270" workbookViewId="0">
      <selection activeCell="L3" sqref="L3"/>
    </sheetView>
  </sheetViews>
  <sheetFormatPr defaultRowHeight="15" x14ac:dyDescent="0.25"/>
  <cols>
    <col min="1" max="1" width="8" customWidth="1"/>
    <col min="2" max="2" width="2" bestFit="1" customWidth="1"/>
    <col min="3" max="3" width="3" bestFit="1" customWidth="1"/>
    <col min="4" max="4" width="4.7109375" bestFit="1" customWidth="1"/>
    <col min="5" max="5" width="3.140625" customWidth="1"/>
    <col min="6" max="6" width="3.42578125" bestFit="1" customWidth="1"/>
    <col min="7" max="7" width="3.28515625" customWidth="1"/>
    <col min="8" max="8" width="2.5703125" bestFit="1" customWidth="1"/>
    <col min="9" max="9" width="3.42578125" customWidth="1"/>
    <col min="10" max="10" width="2.5703125" bestFit="1" customWidth="1"/>
    <col min="11" max="11" width="3.28515625" bestFit="1" customWidth="1"/>
    <col min="13" max="13" width="9.5703125" customWidth="1"/>
  </cols>
  <sheetData>
    <row r="1" spans="1:13" ht="23.25" x14ac:dyDescent="0.35">
      <c r="A1" s="20" t="s">
        <v>15</v>
      </c>
      <c r="B1" s="20"/>
      <c r="C1" s="20"/>
      <c r="D1" s="20"/>
      <c r="E1" s="20"/>
      <c r="F1" s="20"/>
      <c r="G1" s="20"/>
      <c r="H1" s="20"/>
      <c r="I1" s="20"/>
      <c r="J1" s="20"/>
      <c r="K1" s="20"/>
      <c r="L1" s="20"/>
      <c r="M1" s="21"/>
    </row>
    <row r="2" spans="1:13" ht="26.25" x14ac:dyDescent="0.45">
      <c r="A2" s="11" t="s">
        <v>0</v>
      </c>
      <c r="B2" s="11" t="s">
        <v>1</v>
      </c>
      <c r="C2" s="11" t="s">
        <v>2</v>
      </c>
      <c r="D2" s="11" t="s">
        <v>13</v>
      </c>
      <c r="E2" s="11" t="s">
        <v>3</v>
      </c>
      <c r="F2" s="11" t="s">
        <v>14</v>
      </c>
      <c r="G2" s="11" t="s">
        <v>5</v>
      </c>
      <c r="H2" s="11" t="s">
        <v>6</v>
      </c>
      <c r="I2" s="12" t="s">
        <v>7</v>
      </c>
      <c r="J2" s="12" t="s">
        <v>8</v>
      </c>
      <c r="K2" s="11" t="s">
        <v>14</v>
      </c>
    </row>
    <row r="3" spans="1:13" ht="12.75" customHeight="1" x14ac:dyDescent="0.35">
      <c r="A3" s="11"/>
      <c r="B3" s="11"/>
      <c r="C3" s="11"/>
      <c r="D3" s="11"/>
      <c r="E3" s="11"/>
      <c r="F3" s="11"/>
      <c r="G3" s="11"/>
      <c r="H3" s="11"/>
      <c r="I3" s="11"/>
      <c r="J3" s="11"/>
      <c r="K3" s="11"/>
    </row>
    <row r="4" spans="1:13" ht="26.25" x14ac:dyDescent="0.45">
      <c r="A4" s="13">
        <v>20</v>
      </c>
      <c r="B4" s="11" t="s">
        <v>1</v>
      </c>
      <c r="C4" s="11" t="s">
        <v>2</v>
      </c>
      <c r="D4" s="13">
        <v>12</v>
      </c>
      <c r="E4" s="11" t="s">
        <v>3</v>
      </c>
      <c r="F4" s="14" t="s">
        <v>14</v>
      </c>
      <c r="G4" s="11" t="s">
        <v>5</v>
      </c>
      <c r="H4" s="11" t="s">
        <v>6</v>
      </c>
      <c r="I4" s="15">
        <v>2</v>
      </c>
      <c r="J4" s="12" t="s">
        <v>8</v>
      </c>
      <c r="K4" s="11" t="s">
        <v>14</v>
      </c>
    </row>
    <row r="5" spans="1:13" ht="12.75" customHeight="1" x14ac:dyDescent="0.35">
      <c r="A5" s="11"/>
      <c r="B5" s="11"/>
      <c r="C5" s="11"/>
      <c r="D5" s="11"/>
      <c r="E5" s="11"/>
      <c r="F5" s="11"/>
      <c r="G5" s="11"/>
      <c r="H5" s="11"/>
      <c r="I5" s="11"/>
      <c r="J5" s="11"/>
      <c r="K5" s="11"/>
    </row>
    <row r="6" spans="1:13" ht="26.25" x14ac:dyDescent="0.45">
      <c r="A6" s="11">
        <f>A4</f>
        <v>20</v>
      </c>
      <c r="B6" s="11" t="s">
        <v>1</v>
      </c>
      <c r="C6" s="11"/>
      <c r="D6" s="16">
        <f>D4*I4</f>
        <v>24</v>
      </c>
      <c r="E6" s="16" t="str">
        <f>E4</f>
        <v>-</v>
      </c>
      <c r="F6" s="16">
        <f>I4</f>
        <v>2</v>
      </c>
      <c r="G6" s="11" t="s">
        <v>14</v>
      </c>
      <c r="H6" s="11" t="str">
        <f>J4</f>
        <v>+</v>
      </c>
      <c r="I6" s="17" t="s">
        <v>16</v>
      </c>
      <c r="J6" s="12"/>
      <c r="K6" s="11"/>
    </row>
    <row r="7" spans="1:13" ht="12" customHeight="1" x14ac:dyDescent="0.35">
      <c r="A7" s="11"/>
      <c r="B7" s="11"/>
      <c r="C7" s="11"/>
      <c r="D7" s="11"/>
      <c r="E7" s="11"/>
      <c r="F7" s="11"/>
      <c r="G7" s="11"/>
      <c r="H7" s="11"/>
      <c r="I7" s="11"/>
      <c r="J7" s="11"/>
      <c r="K7" s="11"/>
    </row>
    <row r="8" spans="1:13" ht="26.25" x14ac:dyDescent="0.45">
      <c r="A8" s="11">
        <f>D6-A6</f>
        <v>4</v>
      </c>
      <c r="B8" s="11" t="s">
        <v>1</v>
      </c>
      <c r="C8" s="11">
        <f>C6</f>
        <v>0</v>
      </c>
      <c r="D8" s="11">
        <f>F6-1</f>
        <v>1</v>
      </c>
      <c r="E8" s="11" t="s">
        <v>14</v>
      </c>
      <c r="F8" s="11"/>
      <c r="G8" s="11"/>
      <c r="H8" s="11"/>
      <c r="I8" s="11"/>
      <c r="J8" s="11"/>
      <c r="K8" s="11"/>
    </row>
    <row r="9" spans="1:13" ht="12" customHeight="1" x14ac:dyDescent="0.3">
      <c r="A9" s="1"/>
      <c r="B9" s="1"/>
      <c r="C9" s="1"/>
      <c r="D9" s="1"/>
      <c r="E9" s="1"/>
      <c r="F9" s="1"/>
      <c r="G9" s="1"/>
      <c r="H9" s="1"/>
      <c r="I9" s="1"/>
    </row>
    <row r="10" spans="1:13" ht="21" thickBot="1" x14ac:dyDescent="0.4">
      <c r="A10" s="2">
        <f>A8/D8</f>
        <v>4</v>
      </c>
      <c r="B10" s="2" t="str">
        <f>B8</f>
        <v>=</v>
      </c>
      <c r="C10" s="2"/>
      <c r="D10" s="2" t="s">
        <v>4</v>
      </c>
      <c r="E10" s="1"/>
      <c r="F10" s="1"/>
      <c r="G10" s="1"/>
      <c r="H10" s="1"/>
      <c r="I10" s="1"/>
    </row>
    <row r="11" spans="1:13" ht="15.75" thickTop="1" x14ac:dyDescent="0.25"/>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
  <sheetViews>
    <sheetView zoomScale="230" zoomScaleNormal="230" workbookViewId="0">
      <selection activeCell="A8" sqref="A8"/>
    </sheetView>
  </sheetViews>
  <sheetFormatPr defaultRowHeight="15" x14ac:dyDescent="0.25"/>
  <cols>
    <col min="1" max="1" width="8" customWidth="1"/>
    <col min="2" max="2" width="3" customWidth="1"/>
    <col min="3" max="3" width="3.5703125" bestFit="1" customWidth="1"/>
    <col min="4" max="4" width="5.5703125" bestFit="1" customWidth="1"/>
    <col min="5" max="5" width="3.140625" customWidth="1"/>
    <col min="6" max="6" width="5" customWidth="1"/>
    <col min="7" max="7" width="3.28515625" customWidth="1"/>
    <col min="8" max="8" width="2.5703125" bestFit="1" customWidth="1"/>
    <col min="9" max="9" width="5.28515625" customWidth="1"/>
    <col min="10" max="10" width="2.5703125" bestFit="1" customWidth="1"/>
    <col min="11" max="11" width="3.5703125" bestFit="1" customWidth="1"/>
  </cols>
  <sheetData>
    <row r="1" spans="1:13" ht="28.5" x14ac:dyDescent="0.45">
      <c r="A1" s="37" t="s">
        <v>17</v>
      </c>
      <c r="B1" s="37"/>
      <c r="C1" s="37"/>
      <c r="D1" s="37"/>
      <c r="E1" s="37"/>
      <c r="F1" s="37"/>
      <c r="G1" s="37"/>
      <c r="H1" s="37"/>
      <c r="I1" s="37"/>
      <c r="J1" s="37"/>
      <c r="K1" s="37"/>
      <c r="L1" s="37"/>
      <c r="M1" s="37"/>
    </row>
    <row r="2" spans="1:13" ht="30.75" x14ac:dyDescent="0.55000000000000004">
      <c r="A2" s="3" t="s">
        <v>0</v>
      </c>
      <c r="B2" s="3" t="s">
        <v>1</v>
      </c>
      <c r="C2" s="3" t="s">
        <v>2</v>
      </c>
      <c r="D2" s="3" t="s">
        <v>9</v>
      </c>
      <c r="E2" s="3" t="s">
        <v>3</v>
      </c>
      <c r="F2" s="3" t="s">
        <v>10</v>
      </c>
      <c r="G2" s="3" t="s">
        <v>5</v>
      </c>
      <c r="H2" s="3" t="s">
        <v>6</v>
      </c>
      <c r="I2" s="4" t="s">
        <v>7</v>
      </c>
      <c r="J2" s="4" t="s">
        <v>8</v>
      </c>
      <c r="K2" s="3" t="s">
        <v>10</v>
      </c>
    </row>
    <row r="3" spans="1:13" ht="12.75" customHeight="1" x14ac:dyDescent="0.4">
      <c r="A3" s="3"/>
      <c r="B3" s="3"/>
      <c r="C3" s="3"/>
      <c r="D3" s="3"/>
      <c r="E3" s="3"/>
      <c r="F3" s="3"/>
      <c r="G3" s="3"/>
      <c r="H3" s="3"/>
      <c r="I3" s="3"/>
      <c r="J3" s="3"/>
      <c r="K3" s="3"/>
    </row>
    <row r="4" spans="1:13" ht="26.25" x14ac:dyDescent="0.4">
      <c r="A4" s="5">
        <v>18</v>
      </c>
      <c r="B4" s="3" t="s">
        <v>1</v>
      </c>
      <c r="C4" s="3" t="s">
        <v>2</v>
      </c>
      <c r="D4" s="5">
        <v>11</v>
      </c>
      <c r="E4" s="3" t="s">
        <v>3</v>
      </c>
      <c r="F4" s="5">
        <v>4</v>
      </c>
      <c r="G4" s="3" t="s">
        <v>5</v>
      </c>
      <c r="H4" s="3" t="s">
        <v>6</v>
      </c>
      <c r="I4" s="6" t="s">
        <v>7</v>
      </c>
      <c r="J4" s="4" t="s">
        <v>8</v>
      </c>
      <c r="K4" s="3">
        <f>F4</f>
        <v>4</v>
      </c>
    </row>
    <row r="5" spans="1:13" ht="12.75" customHeight="1" x14ac:dyDescent="0.4">
      <c r="A5" s="3"/>
      <c r="B5" s="3"/>
      <c r="C5" s="3"/>
      <c r="D5" s="3"/>
      <c r="E5" s="3"/>
      <c r="F5" s="3"/>
      <c r="G5" s="3"/>
      <c r="H5" s="3"/>
      <c r="I5" s="3"/>
      <c r="J5" s="3"/>
      <c r="K5" s="3"/>
    </row>
    <row r="6" spans="1:13" ht="26.25" x14ac:dyDescent="0.4">
      <c r="A6" s="3">
        <f>A4-K4</f>
        <v>14</v>
      </c>
      <c r="B6" s="3" t="s">
        <v>1</v>
      </c>
      <c r="C6" s="3"/>
      <c r="D6" s="19">
        <f>D4-F4</f>
        <v>7</v>
      </c>
      <c r="E6" s="19" t="str">
        <f>H4</f>
        <v>*</v>
      </c>
      <c r="F6" s="19" t="str">
        <f>I4</f>
        <v>β</v>
      </c>
      <c r="G6" s="3"/>
      <c r="H6" s="3"/>
      <c r="I6" s="6"/>
      <c r="J6" s="4"/>
      <c r="K6" s="3"/>
    </row>
    <row r="7" spans="1:13" ht="12" customHeight="1" x14ac:dyDescent="0.4">
      <c r="A7" s="3"/>
      <c r="B7" s="3"/>
      <c r="C7" s="3"/>
      <c r="D7" s="3"/>
      <c r="E7" s="3"/>
      <c r="F7" s="3"/>
      <c r="G7" s="3"/>
      <c r="H7" s="3"/>
      <c r="I7" s="3"/>
      <c r="J7" s="3"/>
      <c r="K7" s="3"/>
    </row>
    <row r="8" spans="1:13" ht="27" thickBot="1" x14ac:dyDescent="0.45">
      <c r="A8" s="27">
        <f>A6/D6</f>
        <v>2</v>
      </c>
      <c r="B8" s="7" t="s">
        <v>1</v>
      </c>
      <c r="C8" s="7"/>
      <c r="D8" s="22" t="s">
        <v>7</v>
      </c>
      <c r="E8" s="3"/>
      <c r="F8" s="3"/>
      <c r="G8" s="3"/>
      <c r="H8" s="3"/>
      <c r="I8" s="3"/>
      <c r="J8" s="3"/>
      <c r="K8" s="3"/>
    </row>
    <row r="9" spans="1:13" ht="12" customHeight="1" thickTop="1" x14ac:dyDescent="0.3">
      <c r="A9" s="1"/>
      <c r="B9" s="1"/>
      <c r="C9" s="1"/>
      <c r="D9" s="1"/>
      <c r="E9" s="1"/>
      <c r="F9" s="1"/>
      <c r="G9" s="1"/>
      <c r="H9" s="1"/>
      <c r="I9" s="1"/>
    </row>
    <row r="10" spans="1:13" ht="18.75" x14ac:dyDescent="0.3">
      <c r="A10" s="1"/>
      <c r="B10" s="1"/>
      <c r="C10" s="1"/>
      <c r="D10" s="1"/>
      <c r="E10" s="1"/>
      <c r="F10" s="1"/>
      <c r="G10" s="1"/>
      <c r="H10" s="1"/>
      <c r="I10" s="1"/>
    </row>
  </sheetData>
  <mergeCells count="1">
    <mergeCell ref="A1:M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280" zoomScaleNormal="280" workbookViewId="0">
      <selection activeCell="A27" sqref="A27"/>
    </sheetView>
  </sheetViews>
  <sheetFormatPr defaultRowHeight="15" x14ac:dyDescent="0.25"/>
  <cols>
    <col min="1" max="1" width="15.42578125" customWidth="1"/>
    <col min="2" max="2" width="13.5703125" customWidth="1"/>
  </cols>
  <sheetData>
    <row r="1" spans="1:2" x14ac:dyDescent="0.25">
      <c r="A1" t="s">
        <v>20</v>
      </c>
    </row>
    <row r="2" spans="1:2" x14ac:dyDescent="0.25">
      <c r="A2" t="s">
        <v>19</v>
      </c>
      <c r="B2" t="s">
        <v>18</v>
      </c>
    </row>
    <row r="3" spans="1:2" x14ac:dyDescent="0.25">
      <c r="A3">
        <v>0</v>
      </c>
      <c r="B3">
        <f>('CAPM R beregnes'!$D$6-'CAPM R beregnes'!$F$6)*A3+'CAPM R beregnes'!$F$6</f>
        <v>4</v>
      </c>
    </row>
    <row r="4" spans="1:2" x14ac:dyDescent="0.25">
      <c r="A4">
        <v>1</v>
      </c>
      <c r="B4">
        <f>('CAPM R beregnes'!$D$6-'CAPM R beregnes'!$F$6)*A4+'CAPM R beregnes'!$F$6</f>
        <v>12</v>
      </c>
    </row>
    <row r="5" spans="1:2" x14ac:dyDescent="0.25">
      <c r="A5">
        <v>2</v>
      </c>
      <c r="B5">
        <f>('CAPM R beregnes'!$D$6-'CAPM R beregnes'!$F$6)*A5+'CAPM R beregnes'!$F$6</f>
        <v>20</v>
      </c>
    </row>
    <row r="6" spans="1:2" x14ac:dyDescent="0.25">
      <c r="A6">
        <v>3</v>
      </c>
      <c r="B6">
        <f>('CAPM R beregnes'!$D$6-'CAPM R beregnes'!$F$6)*A6+'CAPM R beregnes'!$F$6</f>
        <v>28</v>
      </c>
    </row>
    <row r="7" spans="1:2" ht="18" x14ac:dyDescent="0.35">
      <c r="A7" t="s">
        <v>21</v>
      </c>
    </row>
    <row r="8" spans="1:2" x14ac:dyDescent="0.25">
      <c r="A8" t="str">
        <f>A2</f>
        <v>(x) Beta værdier</v>
      </c>
      <c r="B8" t="str">
        <f>B2</f>
        <v>(Y) R værdier</v>
      </c>
    </row>
    <row r="9" spans="1:2" x14ac:dyDescent="0.25">
      <c r="A9">
        <v>0</v>
      </c>
      <c r="B9">
        <f>'CAPM R beregnes'!D6</f>
        <v>12</v>
      </c>
    </row>
    <row r="10" spans="1:2" x14ac:dyDescent="0.25">
      <c r="A10">
        <v>1</v>
      </c>
      <c r="B10">
        <f>B9</f>
        <v>12</v>
      </c>
    </row>
    <row r="11" spans="1:2" ht="18" x14ac:dyDescent="0.35">
      <c r="A11" t="s">
        <v>21</v>
      </c>
    </row>
    <row r="12" spans="1:2" x14ac:dyDescent="0.25">
      <c r="A12">
        <v>1</v>
      </c>
      <c r="B12">
        <v>0</v>
      </c>
    </row>
    <row r="13" spans="1:2" x14ac:dyDescent="0.25">
      <c r="A13">
        <v>1</v>
      </c>
      <c r="B13">
        <f>B9</f>
        <v>12</v>
      </c>
    </row>
    <row r="14" spans="1:2" x14ac:dyDescent="0.25">
      <c r="A14" t="str">
        <f>'CAPM R beregnes'!E2</f>
        <v>LK</v>
      </c>
    </row>
    <row r="15" spans="1:2" x14ac:dyDescent="0.25">
      <c r="A15" t="str">
        <f>A8</f>
        <v>(x) Beta værdier</v>
      </c>
      <c r="B15" t="str">
        <f>B8</f>
        <v>(Y) R værdier</v>
      </c>
    </row>
    <row r="16" spans="1:2" x14ac:dyDescent="0.25">
      <c r="A16">
        <v>0</v>
      </c>
      <c r="B16">
        <f>'CAPM R beregnes'!D10</f>
        <v>20</v>
      </c>
    </row>
    <row r="17" spans="1:2" x14ac:dyDescent="0.25">
      <c r="A17">
        <f>'CAPM R beregnes'!I6</f>
        <v>2</v>
      </c>
      <c r="B17">
        <f>B16</f>
        <v>20</v>
      </c>
    </row>
    <row r="18" spans="1:2" x14ac:dyDescent="0.25">
      <c r="A18" t="str">
        <f>A14</f>
        <v>LK</v>
      </c>
    </row>
    <row r="19" spans="1:2" x14ac:dyDescent="0.25">
      <c r="A19" t="str">
        <f>A15</f>
        <v>(x) Beta værdier</v>
      </c>
      <c r="B19" t="str">
        <f>B15</f>
        <v>(Y) R værdier</v>
      </c>
    </row>
    <row r="20" spans="1:2" x14ac:dyDescent="0.25">
      <c r="A20">
        <f>'CAPM R beregnes'!I6</f>
        <v>2</v>
      </c>
      <c r="B20">
        <v>0</v>
      </c>
    </row>
    <row r="21" spans="1:2" x14ac:dyDescent="0.25">
      <c r="A21">
        <f>A20</f>
        <v>2</v>
      </c>
      <c r="B21">
        <f>B16</f>
        <v>20</v>
      </c>
    </row>
    <row r="22" spans="1:2" x14ac:dyDescent="0.25">
      <c r="A22" t="str">
        <f>CONCATENATE("Rf ",'CAPM R beregnes'!F6)</f>
        <v>Rf 4</v>
      </c>
    </row>
    <row r="23" spans="1:2" x14ac:dyDescent="0.25">
      <c r="A23">
        <v>0</v>
      </c>
      <c r="B23">
        <f>'CAPM R beregnes'!F6</f>
        <v>4</v>
      </c>
    </row>
    <row r="24" spans="1:2" x14ac:dyDescent="0.25">
      <c r="A24" t="str">
        <f>CONCATENATE("Rm ",'CAPM Rm beregnes'!A10)</f>
        <v>Rm 12</v>
      </c>
    </row>
    <row r="25" spans="1:2" x14ac:dyDescent="0.25">
      <c r="A25">
        <v>0</v>
      </c>
      <c r="B25">
        <f>B9</f>
        <v>12</v>
      </c>
    </row>
    <row r="26" spans="1:2" x14ac:dyDescent="0.25">
      <c r="A26" t="str">
        <f>CONCATENATE("R ",'CAPM R beregnes'!E2," ",'CAPM R beregnes'!D10)</f>
        <v>R LK 20</v>
      </c>
    </row>
    <row r="27" spans="1:2" x14ac:dyDescent="0.25">
      <c r="A27">
        <v>0</v>
      </c>
      <c r="B27">
        <f>'CAPM R beregnes'!D10</f>
        <v>20</v>
      </c>
    </row>
    <row r="28" spans="1:2" x14ac:dyDescent="0.25">
      <c r="A28" t="str">
        <f>CONCATENATE("Beta ",'CAPM R beregnes'!I6)</f>
        <v>Beta 2</v>
      </c>
    </row>
    <row r="29" spans="1:2" x14ac:dyDescent="0.25">
      <c r="A29">
        <f>'CAPM R beregnes'!I6</f>
        <v>2</v>
      </c>
      <c r="B29">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Diagrammer</vt:lpstr>
      </vt:variant>
      <vt:variant>
        <vt:i4>1</vt:i4>
      </vt:variant>
    </vt:vector>
  </HeadingPairs>
  <TitlesOfParts>
    <vt:vector size="6" baseType="lpstr">
      <vt:lpstr>CAPM R beregnes</vt:lpstr>
      <vt:lpstr>CAPM Rm beregnes</vt:lpstr>
      <vt:lpstr>CAPM Rf beregnes</vt:lpstr>
      <vt:lpstr>CAPM beta beregnes</vt:lpstr>
      <vt:lpstr>Data til Graf</vt:lpstr>
      <vt:lpstr>Graf CAPM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Brygger</dc:creator>
  <cp:lastModifiedBy>Jesper Brygger</cp:lastModifiedBy>
  <cp:lastPrinted>2018-10-30T13:51:05Z</cp:lastPrinted>
  <dcterms:created xsi:type="dcterms:W3CDTF">2012-04-16T07:22:44Z</dcterms:created>
  <dcterms:modified xsi:type="dcterms:W3CDTF">2018-10-30T13:51:10Z</dcterms:modified>
</cp:coreProperties>
</file>