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rbejde\Roskilde Handelsskole\Nationaløkonomi\"/>
    </mc:Choice>
  </mc:AlternateContent>
  <bookViews>
    <workbookView xWindow="0" yWindow="0" windowWidth="20490" windowHeight="7620" firstSheet="1" activeTab="7"/>
  </bookViews>
  <sheets>
    <sheet name="Inflation" sheetId="2" r:id="rId1"/>
    <sheet name="BNP" sheetId="9" r:id="rId2"/>
    <sheet name="arbejdsløsheden" sheetId="10" r:id="rId3"/>
    <sheet name="BB 1" sheetId="11" r:id="rId4"/>
    <sheet name="BB2" sheetId="12" r:id="rId5"/>
    <sheet name="udenlandsgæld" sheetId="6" r:id="rId6"/>
    <sheet name="DAU saldoen" sheetId="7" r:id="rId7"/>
    <sheet name="Renten" sheetId="8" r:id="rId8"/>
  </sheets>
  <calcPr calcId="162913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B9" i="8"/>
  <c r="C8" i="8"/>
  <c r="D8" i="8"/>
  <c r="E8" i="8"/>
  <c r="F8" i="8"/>
  <c r="G8" i="8"/>
  <c r="H8" i="8"/>
  <c r="I8" i="8"/>
  <c r="J8" i="8"/>
  <c r="K8" i="8"/>
  <c r="L8" i="8"/>
  <c r="L7" i="8"/>
  <c r="K7" i="8"/>
  <c r="J7" i="8"/>
  <c r="I7" i="8"/>
  <c r="H7" i="8"/>
  <c r="G7" i="8"/>
  <c r="F7" i="8"/>
  <c r="E7" i="8"/>
  <c r="D7" i="8"/>
  <c r="C7" i="8"/>
  <c r="B7" i="8"/>
  <c r="B8" i="8"/>
  <c r="BV5" i="8" l="1"/>
  <c r="BJ5" i="8"/>
  <c r="AX5" i="8"/>
  <c r="AL5" i="8"/>
  <c r="Z5" i="8"/>
  <c r="N5" i="8"/>
  <c r="B5" i="8"/>
  <c r="CH5" i="8"/>
  <c r="CT5" i="8"/>
  <c r="DF5" i="8"/>
  <c r="DR5" i="8"/>
  <c r="AY6" i="12" l="1"/>
  <c r="AU6" i="12"/>
  <c r="AQ6" i="12"/>
  <c r="AM6" i="12"/>
  <c r="AI6" i="12"/>
  <c r="AE6" i="12"/>
  <c r="AA6" i="12"/>
  <c r="W6" i="12"/>
  <c r="S6" i="12"/>
  <c r="O6" i="12"/>
  <c r="K6" i="12"/>
  <c r="G6" i="12"/>
  <c r="P5" i="2" l="1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5" i="2"/>
  <c r="E5" i="2"/>
  <c r="F5" i="2"/>
  <c r="G5" i="2"/>
  <c r="H5" i="2"/>
  <c r="I5" i="2"/>
  <c r="J5" i="2"/>
  <c r="K5" i="2"/>
  <c r="L5" i="2"/>
  <c r="M5" i="2"/>
  <c r="N5" i="2"/>
  <c r="O5" i="2"/>
  <c r="C5" i="2"/>
</calcChain>
</file>

<file path=xl/sharedStrings.xml><?xml version="1.0" encoding="utf-8"?>
<sst xmlns="http://schemas.openxmlformats.org/spreadsheetml/2006/main" count="427" uniqueCount="324">
  <si>
    <t>Enhed: indeks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</si>
  <si>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</si>
  <si>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</si>
  <si>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</si>
  <si>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</si>
  <si>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</si>
  <si>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</si>
  <si>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</si>
  <si>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</si>
  <si>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</si>
  <si>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</si>
  <si>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</si>
  <si>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</si>
  <si>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</si>
  <si>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</si>
  <si>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</si>
  <si>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</si>
  <si>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</si>
  <si>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</si>
  <si>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</si>
  <si>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</si>
  <si>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</si>
  <si>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</si>
  <si>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</si>
  <si>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</si>
  <si>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</si>
  <si>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</si>
  <si>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</si>
  <si>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</si>
  <si>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</si>
  <si>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</si>
  <si>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</si>
  <si>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</si>
  <si>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</si>
  <si>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</si>
  <si>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</si>
  <si>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</si>
  <si>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</si>
  <si>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</si>
  <si>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</si>
  <si>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</si>
  <si>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</si>
  <si>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</si>
  <si>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</si>
  <si>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</si>
  <si>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</si>
  <si>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</si>
  <si>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</si>
  <si>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</si>
  <si>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</si>
  <si>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</si>
  <si>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</si>
  <si>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</si>
  <si>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</si>
  <si>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</si>
  <si>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</si>
  <si>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</si>
  <si>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</si>
  <si>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</si>
  <si>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</si>
  <si>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</si>
  <si>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</si>
  <si>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</si>
  <si>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</si>
  <si>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</si>
  <si>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</si>
  <si>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</si>
  <si>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</si>
  <si>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</si>
  <si>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</si>
  <si>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</si>
  <si>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</si>
  <si>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</si>
  <si>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</si>
  <si>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</si>
  <si>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</si>
  <si>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</si>
  <si>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</si>
  <si>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</si>
  <si>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</si>
  <si>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</si>
  <si>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</si>
  <si>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</si>
  <si>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</si>
  <si>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</si>
  <si>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</si>
  <si>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</si>
  <si>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</si>
  <si>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</si>
  <si>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</si>
  <si>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</si>
  <si>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</si>
  <si>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</si>
  <si>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</si>
  <si>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</si>
  <si>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</si>
  <si>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</si>
  <si>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</si>
  <si>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</si>
  <si>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</si>
  <si>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</si>
  <si>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</si>
  <si>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</si>
  <si>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</si>
  <si>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</si>
  <si>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</si>
  <si>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</si>
  <si>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</si>
  <si>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</si>
  <si>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</si>
  <si>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</si>
  <si>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</si>
  <si>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</si>
  <si>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</si>
  <si>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</si>
  <si>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</si>
  <si>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</si>
  <si>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</si>
  <si>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Forbrugerprisindeks</t>
  </si>
  <si>
    <t>årlig inflation</t>
  </si>
  <si>
    <t>https://da.tradingeconomics.com/denmark/inflation-cpi/forecast</t>
  </si>
  <si>
    <t>Enhed: -</t>
  </si>
  <si>
    <t>Realvækst i %, BNP</t>
  </si>
  <si>
    <t>..</t>
  </si>
  <si>
    <t>BNP i faste priser</t>
  </si>
  <si>
    <t>https://dors.dk/files/media/rapporter/2017/V17/V17__Bilag_til_konjunkturvurdering.pdf</t>
  </si>
  <si>
    <t>Procent af arbejdsstyrken</t>
  </si>
  <si>
    <t>Ledige (1000 personer)</t>
  </si>
  <si>
    <t xml:space="preserve">Fuldtidsledige (netto) efter køn, personer/pct. og tid,  i 2016 er ledigheden 91.000 eller 3,4% af arbejdsstyrken, Prognose </t>
  </si>
  <si>
    <t xml:space="preserve">Bruttonationalprodukt (BNP), vækst 1,3% prognose 1,7 -2,3%, </t>
  </si>
  <si>
    <t>Forbrugerprisindeks, årsgennemsnit (1900=100) efter type og tid, årlig inflation 2016 0,3%, prognosen er mellem 1% i 2017 og derefter 2% frem til 2020</t>
  </si>
  <si>
    <t>LØBENDE POSTER I ALT</t>
  </si>
  <si>
    <t>Nettoindtægter</t>
  </si>
  <si>
    <t>LANDE I ALT</t>
  </si>
  <si>
    <t>Enhed: mio. kr.</t>
  </si>
  <si>
    <t>Betalingsbalance, kvartal efter land, indtægt/udgift, poster og tid</t>
  </si>
  <si>
    <t>2005K1</t>
  </si>
  <si>
    <t>2005K2</t>
  </si>
  <si>
    <t>2005K3</t>
  </si>
  <si>
    <t>2005K4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</si>
  <si>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</si>
  <si>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</si>
  <si>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</si>
  <si>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</si>
  <si>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</si>
  <si>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</si>
  <si>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</si>
  <si>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</si>
  <si>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</si>
  <si>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</si>
  <si>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</si>
  <si>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</si>
  <si>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</si>
  <si>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</si>
  <si>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</si>
  <si>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</si>
  <si>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</si>
  <si>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</si>
  <si>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</si>
  <si>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</si>
  <si>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</si>
  <si>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</si>
  <si>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</si>
  <si>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</si>
  <si>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</si>
  <si>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</si>
  <si>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</si>
  <si>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</si>
  <si>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</si>
  <si>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</si>
  <si>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</si>
  <si>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</si>
  <si>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</si>
  <si>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</si>
  <si>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</si>
  <si>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</si>
  <si>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</si>
  <si>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</si>
  <si>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</si>
  <si>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</si>
  <si>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</si>
  <si>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</si>
  <si>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</si>
  <si>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</si>
  <si>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</si>
  <si>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LØBENDE POSTER, VARER (FOB)</t>
  </si>
  <si>
    <t>LØBENDE POSTER, TJENESTER</t>
  </si>
  <si>
    <t>Betalingsbalance, årlig efter land, indtægt/udgift, poster og tid, 2016, 140 mia. i overskud, 2017 1.kv. Ca. 40 mia.</t>
  </si>
  <si>
    <t>http://www.dst.dk/da/Statistik/emner/nationalregnskab-og-offentlige-finanser/offentlige-finanser</t>
  </si>
  <si>
    <t>Danmarks Nationalbanks rentesatser, pengemarkedsrentesatser samt obligationsrentegennemsnit ultimo (pct p.a.) efter type og tid</t>
  </si>
  <si>
    <t>Enhed: pct. pro anno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</si>
  <si>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</si>
  <si>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</si>
  <si>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</si>
  <si>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</si>
  <si>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</si>
  <si>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</si>
  <si>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</si>
  <si>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</si>
  <si>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</si>
  <si>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</si>
  <si>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</si>
  <si>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</si>
  <si>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</si>
  <si>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</si>
  <si>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</si>
  <si>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</si>
  <si>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</si>
  <si>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</si>
  <si>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</si>
  <si>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</si>
  <si>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</si>
  <si>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</si>
  <si>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</si>
  <si>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</si>
  <si>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</si>
  <si>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</si>
  <si>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</si>
  <si>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</si>
  <si>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</si>
  <si>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</si>
  <si>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</si>
  <si>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</si>
  <si>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</si>
  <si>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</si>
  <si>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</si>
  <si>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</si>
  <si>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</si>
  <si>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</si>
  <si>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</si>
  <si>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</si>
  <si>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</si>
  <si>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</si>
  <si>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</si>
  <si>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</si>
  <si>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</si>
  <si>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</si>
  <si>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</si>
  <si>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</si>
  <si>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</si>
  <si>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</si>
  <si>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</si>
  <si>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</si>
  <si>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</si>
  <si>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</si>
  <si>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</si>
  <si>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</si>
  <si>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</si>
  <si>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</si>
  <si>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</si>
  <si>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</si>
  <si>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</si>
  <si>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</si>
  <si>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</si>
  <si>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</si>
  <si>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</si>
  <si>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</si>
  <si>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</si>
  <si>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</si>
  <si>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</si>
  <si>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</si>
  <si>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</si>
  <si>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</si>
  <si>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</si>
  <si>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</si>
  <si>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</si>
  <si>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</si>
  <si>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</si>
  <si>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</si>
  <si>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</si>
  <si>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</si>
  <si>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</si>
  <si>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</si>
  <si>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</si>
  <si>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</si>
  <si>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</si>
  <si>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</si>
  <si>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</si>
  <si>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</si>
  <si>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</si>
  <si>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</si>
  <si>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</si>
  <si>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</si>
  <si>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</si>
  <si>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</si>
  <si>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</si>
  <si>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</si>
  <si>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</si>
  <si>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</si>
  <si>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</si>
  <si>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</si>
  <si>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</si>
  <si>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</si>
  <si>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</si>
  <si>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</si>
  <si>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</si>
  <si>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</si>
  <si>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</si>
  <si>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</si>
  <si>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</si>
  <si>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</si>
  <si>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</si>
  <si>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</si>
  <si>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</si>
  <si>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</si>
  <si>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</si>
  <si>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</si>
  <si>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</si>
  <si>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</si>
  <si>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</si>
  <si>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</si>
  <si>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</si>
  <si>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</si>
  <si>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</si>
  <si>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</si>
  <si>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</si>
  <si>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</si>
  <si>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</si>
  <si>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</si>
  <si>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10 årig statsobligation</t>
  </si>
  <si>
    <t>år</t>
  </si>
  <si>
    <t>10 årig statsobligation (risikofri rente)</t>
  </si>
  <si>
    <t>Inflation</t>
  </si>
  <si>
    <t>Realrente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</si>
</sst>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A07A"/>
        <bgColor rgb="FFFFA07A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9" fontId="4" fillId="0" borderId="0" applyFont="0" applyFill="0" applyBorder="0" applyAlignment="0" applyProtection="0"/>
  </cellStyleXfs>
  <cellXfs count="2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164" fontId="0" fillId="0" borderId="0" xfId="1" applyNumberFormat="1" applyFont="1" applyFill="1" applyProtection="1"/>
    <xf numFmtId="0" fontId="3" fillId="0" borderId="0" xfId="0" applyFont="1" applyFill="1" applyProtection="1"/>
    <xf numFmtId="0" fontId="0" fillId="2" borderId="0" xfId="0" applyFill="1" applyProtection="1"/>
    <xf numFmtId="0" fontId="0" fillId="2" borderId="1" xfId="0" applyFill="1" applyBorder="1" applyProtection="1"/>
    <xf numFmtId="164" fontId="0" fillId="2" borderId="1" xfId="1" applyNumberFormat="1" applyFont="1" applyFill="1" applyBorder="1" applyProtection="1"/>
    <xf numFmtId="0" fontId="0" fillId="3" borderId="0" xfId="0" applyFill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1" xfId="0" applyFill="1" applyBorder="1" applyProtection="1"/>
    <xf numFmtId="10" fontId="0" fillId="0" borderId="1" xfId="1" applyNumberFormat="1" applyFont="1" applyFill="1" applyBorder="1" applyProtection="1"/>
    <xf numFmtId="0" fontId="1" fillId="5" borderId="0" xfId="0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 wrapText="1"/>
    </xf>
    <xf numFmtId="0" fontId="1" fillId="6" borderId="0" xfId="0" applyFont="1" applyFill="1" applyAlignment="1" applyProtection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4.5940761028059898E-2"/>
          <c:y val="0.15999053639421834"/>
          <c:w val="0.92829434364182739"/>
          <c:h val="0.8193802816901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Inflation!$A$4</c:f>
              <c:strCache>
                <c:ptCount val="1"/>
                <c:pt idx="0">
                  <c:v>Forbrugerprisindeks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Inflation!$B$3:$DN$3</c:f>
              <c:strCach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strCache>
            </c:strRef>
          </c:cat>
          <c:val>
            <c:numRef>
              <c:f>Inflation!$B$4:$DN$4</c:f>
            </c:numRef>
          </c:val>
          <c:extLst>
            <c:ext xmlns:c16="http://schemas.microsoft.com/office/drawing/2014/chart" uri="{C3380CC4-5D6E-409C-BE32-E72D297353CC}">
              <c16:uniqueId val="{00000000-5C89-4BBD-BF55-F6460B0074E4}"/>
            </c:ext>
          </c:extLst>
        </c:ser>
        <c:ser>
          <c:idx val="1"/>
          <c:order val="1"/>
          <c:tx>
            <c:strRef>
              <c:f>Inflation!$A$5</c:f>
              <c:strCache>
                <c:ptCount val="1"/>
                <c:pt idx="0">
                  <c:v>årlig inflation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Inflation!$B$3:$DN$3</c:f>
              <c:strCach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strCache>
            </c:strRef>
          </c:cat>
          <c:val>
            <c:numRef>
              <c:f>Inflation!$B$5:$DN$5</c:f>
              <c:numCache>
                <c:formatCode>0.0%</c:formatCode>
                <c:ptCount val="117"/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9.9009900990099011E-3</c:v>
                </c:pt>
                <c:pt idx="5">
                  <c:v>0</c:v>
                </c:pt>
                <c:pt idx="6">
                  <c:v>9.8039215686274508E-3</c:v>
                </c:pt>
                <c:pt idx="7">
                  <c:v>2.9126213592233011E-2</c:v>
                </c:pt>
                <c:pt idx="8">
                  <c:v>9.433962264150943E-3</c:v>
                </c:pt>
                <c:pt idx="9">
                  <c:v>9.3457943925233638E-3</c:v>
                </c:pt>
                <c:pt idx="10">
                  <c:v>9.2592592592592587E-3</c:v>
                </c:pt>
                <c:pt idx="11">
                  <c:v>0</c:v>
                </c:pt>
                <c:pt idx="12">
                  <c:v>3.669724770642202E-2</c:v>
                </c:pt>
                <c:pt idx="13">
                  <c:v>2.6548672566371681E-2</c:v>
                </c:pt>
                <c:pt idx="14">
                  <c:v>2.5862068965517241E-2</c:v>
                </c:pt>
                <c:pt idx="15">
                  <c:v>0.17647058823529413</c:v>
                </c:pt>
                <c:pt idx="16">
                  <c:v>0.17857142857142858</c:v>
                </c:pt>
                <c:pt idx="17">
                  <c:v>0.15757575757575756</c:v>
                </c:pt>
                <c:pt idx="18">
                  <c:v>0.16753926701570682</c:v>
                </c:pt>
                <c:pt idx="19">
                  <c:v>0.18385650224215247</c:v>
                </c:pt>
                <c:pt idx="20">
                  <c:v>0.19318181818181818</c:v>
                </c:pt>
                <c:pt idx="21">
                  <c:v>-0.1492063492063492</c:v>
                </c:pt>
                <c:pt idx="22">
                  <c:v>-0.14925373134328357</c:v>
                </c:pt>
                <c:pt idx="23">
                  <c:v>3.9473684210526314E-2</c:v>
                </c:pt>
                <c:pt idx="24">
                  <c:v>5.9071729957805907E-2</c:v>
                </c:pt>
                <c:pt idx="25">
                  <c:v>-2.7888446215139442E-2</c:v>
                </c:pt>
                <c:pt idx="26">
                  <c:v>-0.15163934426229508</c:v>
                </c:pt>
                <c:pt idx="27">
                  <c:v>-3.3816425120772944E-2</c:v>
                </c:pt>
                <c:pt idx="28">
                  <c:v>-5.0000000000000001E-3</c:v>
                </c:pt>
                <c:pt idx="29">
                  <c:v>-5.0251256281407036E-3</c:v>
                </c:pt>
                <c:pt idx="30">
                  <c:v>-5.0505050505050504E-2</c:v>
                </c:pt>
                <c:pt idx="31">
                  <c:v>-5.3191489361702128E-2</c:v>
                </c:pt>
                <c:pt idx="32">
                  <c:v>-5.6179775280898875E-3</c:v>
                </c:pt>
                <c:pt idx="33">
                  <c:v>2.2598870056497175E-2</c:v>
                </c:pt>
                <c:pt idx="34">
                  <c:v>3.8674033149171269E-2</c:v>
                </c:pt>
                <c:pt idx="35">
                  <c:v>4.2553191489361701E-2</c:v>
                </c:pt>
                <c:pt idx="36">
                  <c:v>1.020408163265306E-2</c:v>
                </c:pt>
                <c:pt idx="37">
                  <c:v>3.5353535353535352E-2</c:v>
                </c:pt>
                <c:pt idx="38">
                  <c:v>9.7560975609756097E-3</c:v>
                </c:pt>
                <c:pt idx="39">
                  <c:v>2.8985507246376812E-2</c:v>
                </c:pt>
                <c:pt idx="40">
                  <c:v>0.24882629107981222</c:v>
                </c:pt>
                <c:pt idx="41">
                  <c:v>0.14661654135338345</c:v>
                </c:pt>
                <c:pt idx="42">
                  <c:v>3.2786885245901641E-2</c:v>
                </c:pt>
                <c:pt idx="43">
                  <c:v>9.5238095238095247E-3</c:v>
                </c:pt>
                <c:pt idx="44">
                  <c:v>2.20125786163522E-2</c:v>
                </c:pt>
                <c:pt idx="45">
                  <c:v>9.2307692307692316E-3</c:v>
                </c:pt>
                <c:pt idx="46">
                  <c:v>-6.0975609756097563E-3</c:v>
                </c:pt>
                <c:pt idx="47">
                  <c:v>2.7607361963190184E-2</c:v>
                </c:pt>
                <c:pt idx="48">
                  <c:v>2.6865671641791045E-2</c:v>
                </c:pt>
                <c:pt idx="49">
                  <c:v>2.3255813953488372E-2</c:v>
                </c:pt>
                <c:pt idx="50">
                  <c:v>9.0909090909090912E-2</c:v>
                </c:pt>
                <c:pt idx="51">
                  <c:v>0.1171875</c:v>
                </c:pt>
                <c:pt idx="52">
                  <c:v>2.3310023310023312E-2</c:v>
                </c:pt>
                <c:pt idx="53">
                  <c:v>-6.8337129840546698E-3</c:v>
                </c:pt>
                <c:pt idx="54">
                  <c:v>1.834862385321101E-2</c:v>
                </c:pt>
                <c:pt idx="55">
                  <c:v>6.7567567567567571E-2</c:v>
                </c:pt>
                <c:pt idx="56">
                  <c:v>5.0632911392405063E-2</c:v>
                </c:pt>
                <c:pt idx="57">
                  <c:v>1.2048192771084338E-2</c:v>
                </c:pt>
                <c:pt idx="58">
                  <c:v>9.9206349206349201E-3</c:v>
                </c:pt>
                <c:pt idx="59">
                  <c:v>1.9646365422396856E-2</c:v>
                </c:pt>
                <c:pt idx="60">
                  <c:v>2.3121387283236993E-2</c:v>
                </c:pt>
                <c:pt idx="61">
                  <c:v>4.519774011299435E-2</c:v>
                </c:pt>
                <c:pt idx="62">
                  <c:v>6.4864864864864868E-2</c:v>
                </c:pt>
                <c:pt idx="63">
                  <c:v>5.2453468697123522E-2</c:v>
                </c:pt>
                <c:pt idx="64">
                  <c:v>3.6977491961414789E-2</c:v>
                </c:pt>
                <c:pt idx="65">
                  <c:v>6.3565891472868216E-2</c:v>
                </c:pt>
                <c:pt idx="66">
                  <c:v>6.8513119533527692E-2</c:v>
                </c:pt>
                <c:pt idx="67">
                  <c:v>7.3669849931787171E-2</c:v>
                </c:pt>
                <c:pt idx="68">
                  <c:v>8.0050825921219829E-2</c:v>
                </c:pt>
                <c:pt idx="69">
                  <c:v>3.5294117647058823E-2</c:v>
                </c:pt>
                <c:pt idx="70">
                  <c:v>6.4772727272727273E-2</c:v>
                </c:pt>
                <c:pt idx="71">
                  <c:v>5.869797225186766E-2</c:v>
                </c:pt>
                <c:pt idx="72">
                  <c:v>6.6532258064516125E-2</c:v>
                </c:pt>
                <c:pt idx="73">
                  <c:v>9.2627599243856329E-2</c:v>
                </c:pt>
                <c:pt idx="74">
                  <c:v>0.15311418685121106</c:v>
                </c:pt>
                <c:pt idx="75">
                  <c:v>9.6024006001500378E-2</c:v>
                </c:pt>
                <c:pt idx="76">
                  <c:v>8.9664613278576319E-2</c:v>
                </c:pt>
                <c:pt idx="77">
                  <c:v>0.11118090452261306</c:v>
                </c:pt>
                <c:pt idx="78">
                  <c:v>0.10005652911249294</c:v>
                </c:pt>
                <c:pt idx="79">
                  <c:v>9.6094552929085308E-2</c:v>
                </c:pt>
                <c:pt idx="80">
                  <c:v>0.123300515705579</c:v>
                </c:pt>
                <c:pt idx="81">
                  <c:v>0.1172787979966611</c:v>
                </c:pt>
                <c:pt idx="82">
                  <c:v>0.10123272319760926</c:v>
                </c:pt>
                <c:pt idx="83">
                  <c:v>6.9199457259158756E-2</c:v>
                </c:pt>
                <c:pt idx="84">
                  <c:v>6.2817258883248725E-2</c:v>
                </c:pt>
                <c:pt idx="85">
                  <c:v>4.6865671641791042E-2</c:v>
                </c:pt>
                <c:pt idx="86">
                  <c:v>3.6783575705731396E-2</c:v>
                </c:pt>
                <c:pt idx="87">
                  <c:v>4.0154015401540157E-2</c:v>
                </c:pt>
                <c:pt idx="88">
                  <c:v>4.5214172395557903E-2</c:v>
                </c:pt>
                <c:pt idx="89">
                  <c:v>4.7811788515051856E-2</c:v>
                </c:pt>
                <c:pt idx="90">
                  <c:v>2.6315789473684209E-2</c:v>
                </c:pt>
                <c:pt idx="91">
                  <c:v>2.3994354269583629E-2</c:v>
                </c:pt>
                <c:pt idx="92">
                  <c:v>2.1134849529060418E-2</c:v>
                </c:pt>
                <c:pt idx="93">
                  <c:v>1.2373453318335208E-2</c:v>
                </c:pt>
                <c:pt idx="94">
                  <c:v>0.02</c:v>
                </c:pt>
                <c:pt idx="95">
                  <c:v>2.0915032679738561E-2</c:v>
                </c:pt>
                <c:pt idx="96">
                  <c:v>2.1126760563380281E-2</c:v>
                </c:pt>
                <c:pt idx="97">
                  <c:v>2.1943573667711599E-2</c:v>
                </c:pt>
                <c:pt idx="98">
                  <c:v>1.8404907975460124E-2</c:v>
                </c:pt>
                <c:pt idx="99">
                  <c:v>2.4899598393574297E-2</c:v>
                </c:pt>
                <c:pt idx="100">
                  <c:v>2.9192789968652037E-2</c:v>
                </c:pt>
                <c:pt idx="101">
                  <c:v>2.3605558728345709E-2</c:v>
                </c:pt>
                <c:pt idx="102">
                  <c:v>2.4177050399851217E-2</c:v>
                </c:pt>
                <c:pt idx="103">
                  <c:v>2.0882513165062646E-2</c:v>
                </c:pt>
                <c:pt idx="104">
                  <c:v>1.1561721807186055E-2</c:v>
                </c:pt>
                <c:pt idx="105">
                  <c:v>1.8111482328116758E-2</c:v>
                </c:pt>
                <c:pt idx="106">
                  <c:v>1.8998272884283247E-2</c:v>
                </c:pt>
                <c:pt idx="107">
                  <c:v>1.7118644067796611E-2</c:v>
                </c:pt>
                <c:pt idx="108">
                  <c:v>3.39943342776204E-2</c:v>
                </c:pt>
                <c:pt idx="109">
                  <c:v>1.3215149073327961E-2</c:v>
                </c:pt>
                <c:pt idx="110">
                  <c:v>2.3063464291394942E-2</c:v>
                </c:pt>
                <c:pt idx="111">
                  <c:v>2.751865671641791E-2</c:v>
                </c:pt>
                <c:pt idx="112">
                  <c:v>2.4058102587380843E-2</c:v>
                </c:pt>
                <c:pt idx="113">
                  <c:v>7.8309692671394791E-3</c:v>
                </c:pt>
                <c:pt idx="114">
                  <c:v>5.7176367101598007E-3</c:v>
                </c:pt>
                <c:pt idx="115">
                  <c:v>4.5189504373177843E-3</c:v>
                </c:pt>
                <c:pt idx="116">
                  <c:v>2.6121027427078798E-3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9-4BBD-BF55-F6460B007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13112"/>
        <c:axId val="349013768"/>
      </c:barChart>
      <c:catAx>
        <c:axId val="34901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9013768"/>
        <c:crosses val="autoZero"/>
        <c:auto val="1"/>
        <c:lblAlgn val="ctr"/>
        <c:lblOffset val="100"/>
        <c:noMultiLvlLbl val="0"/>
      </c:catAx>
      <c:valAx>
        <c:axId val="34901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9013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BNP!$A$4:$B$4</c:f>
              <c:strCache>
                <c:ptCount val="2"/>
                <c:pt idx="0">
                  <c:v>Realvækst i %, BNP</c:v>
                </c:pt>
                <c:pt idx="1">
                  <c:v>..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BNP!$C$3:$AZ$3</c:f>
              <c:strCache>
                <c:ptCount val="50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</c:strCache>
            </c:strRef>
          </c:cat>
          <c:val>
            <c:numRef>
              <c:f>BNP!$C$4:$AZ$4</c:f>
              <c:numCache>
                <c:formatCode>General</c:formatCode>
                <c:ptCount val="50"/>
                <c:pt idx="0">
                  <c:v>5.5</c:v>
                </c:pt>
                <c:pt idx="1">
                  <c:v>5.6</c:v>
                </c:pt>
                <c:pt idx="2">
                  <c:v>6.5</c:v>
                </c:pt>
                <c:pt idx="3">
                  <c:v>1.6</c:v>
                </c:pt>
                <c:pt idx="4">
                  <c:v>3</c:v>
                </c:pt>
                <c:pt idx="5">
                  <c:v>3.9</c:v>
                </c:pt>
                <c:pt idx="6">
                  <c:v>4.0999999999999996</c:v>
                </c:pt>
                <c:pt idx="7">
                  <c:v>-1.1000000000000001</c:v>
                </c:pt>
                <c:pt idx="8">
                  <c:v>-1.5</c:v>
                </c:pt>
                <c:pt idx="9">
                  <c:v>5.9</c:v>
                </c:pt>
                <c:pt idx="10">
                  <c:v>1.9</c:v>
                </c:pt>
                <c:pt idx="11">
                  <c:v>2.2000000000000002</c:v>
                </c:pt>
                <c:pt idx="12">
                  <c:v>3.9</c:v>
                </c:pt>
                <c:pt idx="13">
                  <c:v>-0.5</c:v>
                </c:pt>
                <c:pt idx="14">
                  <c:v>-0.7</c:v>
                </c:pt>
                <c:pt idx="15">
                  <c:v>3.7</c:v>
                </c:pt>
                <c:pt idx="16">
                  <c:v>2.6</c:v>
                </c:pt>
                <c:pt idx="17">
                  <c:v>4.2</c:v>
                </c:pt>
                <c:pt idx="18">
                  <c:v>4</c:v>
                </c:pt>
                <c:pt idx="19">
                  <c:v>4.9000000000000004</c:v>
                </c:pt>
                <c:pt idx="20">
                  <c:v>0.3</c:v>
                </c:pt>
                <c:pt idx="21">
                  <c:v>0</c:v>
                </c:pt>
                <c:pt idx="22">
                  <c:v>0.6</c:v>
                </c:pt>
                <c:pt idx="23">
                  <c:v>1.5</c:v>
                </c:pt>
                <c:pt idx="24">
                  <c:v>1.4</c:v>
                </c:pt>
                <c:pt idx="25">
                  <c:v>2</c:v>
                </c:pt>
                <c:pt idx="26">
                  <c:v>0</c:v>
                </c:pt>
                <c:pt idx="27">
                  <c:v>5.3</c:v>
                </c:pt>
                <c:pt idx="28">
                  <c:v>3</c:v>
                </c:pt>
                <c:pt idx="29">
                  <c:v>2.9</c:v>
                </c:pt>
                <c:pt idx="30">
                  <c:v>3.3</c:v>
                </c:pt>
                <c:pt idx="31">
                  <c:v>2.2000000000000002</c:v>
                </c:pt>
                <c:pt idx="32">
                  <c:v>2.9</c:v>
                </c:pt>
                <c:pt idx="33">
                  <c:v>3.7</c:v>
                </c:pt>
                <c:pt idx="34">
                  <c:v>0.8</c:v>
                </c:pt>
                <c:pt idx="35">
                  <c:v>0.5</c:v>
                </c:pt>
                <c:pt idx="36">
                  <c:v>0.4</c:v>
                </c:pt>
                <c:pt idx="37">
                  <c:v>2.7</c:v>
                </c:pt>
                <c:pt idx="38">
                  <c:v>2.2999999999999998</c:v>
                </c:pt>
                <c:pt idx="39">
                  <c:v>3.9</c:v>
                </c:pt>
                <c:pt idx="40">
                  <c:v>0.9</c:v>
                </c:pt>
                <c:pt idx="41">
                  <c:v>-0.5</c:v>
                </c:pt>
                <c:pt idx="42">
                  <c:v>-4.9000000000000004</c:v>
                </c:pt>
                <c:pt idx="43">
                  <c:v>1.9</c:v>
                </c:pt>
                <c:pt idx="44">
                  <c:v>1.3</c:v>
                </c:pt>
                <c:pt idx="45">
                  <c:v>0.2</c:v>
                </c:pt>
                <c:pt idx="46">
                  <c:v>0.9</c:v>
                </c:pt>
                <c:pt idx="47">
                  <c:v>1.7</c:v>
                </c:pt>
                <c:pt idx="48">
                  <c:v>1.6</c:v>
                </c:pt>
                <c:pt idx="4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1-40DF-AB3B-EFFE0BC72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980176"/>
        <c:axId val="449978208"/>
      </c:barChart>
      <c:catAx>
        <c:axId val="4499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978208"/>
        <c:crosses val="autoZero"/>
        <c:auto val="1"/>
        <c:lblAlgn val="ctr"/>
        <c:lblOffset val="100"/>
        <c:noMultiLvlLbl val="0"/>
      </c:catAx>
      <c:valAx>
        <c:axId val="44997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98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2.8196408559297982E-2"/>
          <c:y val="0.19486111111111112"/>
          <c:w val="0.94802061113598257"/>
          <c:h val="0.67607210557013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arbejdsløsheden!$A$4</c:f>
              <c:strCache>
                <c:ptCount val="1"/>
                <c:pt idx="0">
                  <c:v>Procent af arbejdsstyrken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arbejdsløsheden!$B$3:$AM$3</c:f>
              <c:strCach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strCache>
            </c:strRef>
          </c:cat>
          <c:val>
            <c:numRef>
              <c:f>arbejdsløsheden!$B$4:$AM$4</c:f>
              <c:numCache>
                <c:formatCode>General</c:formatCode>
                <c:ptCount val="38"/>
                <c:pt idx="0">
                  <c:v>6.1</c:v>
                </c:pt>
                <c:pt idx="1">
                  <c:v>6.9</c:v>
                </c:pt>
                <c:pt idx="2">
                  <c:v>8.9</c:v>
                </c:pt>
                <c:pt idx="3">
                  <c:v>9.5</c:v>
                </c:pt>
                <c:pt idx="4">
                  <c:v>10</c:v>
                </c:pt>
                <c:pt idx="5">
                  <c:v>9.6</c:v>
                </c:pt>
                <c:pt idx="6">
                  <c:v>8.6</c:v>
                </c:pt>
                <c:pt idx="7">
                  <c:v>7.5</c:v>
                </c:pt>
                <c:pt idx="8">
                  <c:v>7.5</c:v>
                </c:pt>
                <c:pt idx="9">
                  <c:v>8.3000000000000007</c:v>
                </c:pt>
                <c:pt idx="10">
                  <c:v>9.1</c:v>
                </c:pt>
                <c:pt idx="11">
                  <c:v>9.3000000000000007</c:v>
                </c:pt>
                <c:pt idx="12">
                  <c:v>10.1</c:v>
                </c:pt>
                <c:pt idx="13">
                  <c:v>10.9</c:v>
                </c:pt>
                <c:pt idx="14">
                  <c:v>11.9</c:v>
                </c:pt>
                <c:pt idx="15">
                  <c:v>11.8</c:v>
                </c:pt>
                <c:pt idx="16">
                  <c:v>9.8000000000000007</c:v>
                </c:pt>
                <c:pt idx="17">
                  <c:v>8.1999999999999993</c:v>
                </c:pt>
                <c:pt idx="18">
                  <c:v>7.3</c:v>
                </c:pt>
                <c:pt idx="19">
                  <c:v>6</c:v>
                </c:pt>
                <c:pt idx="20">
                  <c:v>5.2</c:v>
                </c:pt>
                <c:pt idx="21">
                  <c:v>4.9000000000000004</c:v>
                </c:pt>
                <c:pt idx="22">
                  <c:v>4.7</c:v>
                </c:pt>
                <c:pt idx="23">
                  <c:v>4.8</c:v>
                </c:pt>
                <c:pt idx="24">
                  <c:v>5.8</c:v>
                </c:pt>
                <c:pt idx="25">
                  <c:v>5.8</c:v>
                </c:pt>
                <c:pt idx="26">
                  <c:v>5.0999999999999996</c:v>
                </c:pt>
                <c:pt idx="27">
                  <c:v>3.9</c:v>
                </c:pt>
                <c:pt idx="28">
                  <c:v>2.7</c:v>
                </c:pt>
                <c:pt idx="29">
                  <c:v>1.9</c:v>
                </c:pt>
                <c:pt idx="30">
                  <c:v>3.6</c:v>
                </c:pt>
                <c:pt idx="31">
                  <c:v>4.2</c:v>
                </c:pt>
                <c:pt idx="32">
                  <c:v>4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</c:v>
                </c:pt>
                <c:pt idx="36">
                  <c:v>3.8</c:v>
                </c:pt>
                <c:pt idx="3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8-428F-9901-700ED59BC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47696"/>
        <c:axId val="453349008"/>
      </c:barChart>
      <c:catAx>
        <c:axId val="45334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349008"/>
        <c:crosses val="autoZero"/>
        <c:auto val="1"/>
        <c:lblAlgn val="ctr"/>
        <c:lblOffset val="100"/>
        <c:noMultiLvlLbl val="0"/>
      </c:catAx>
      <c:valAx>
        <c:axId val="45334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334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0.19486111111111112"/>
          <c:w val="0.88141251093613293"/>
          <c:h val="0.67607210557013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arbejdsløsheden!$A$4</c:f>
              <c:strCache>
                <c:ptCount val="1"/>
                <c:pt idx="0">
                  <c:v>Procent af arbejdsstyrken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arbejdsløsheden!$B$3:$AM$3</c:f>
              <c:strCach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strCache>
            </c:strRef>
          </c:cat>
          <c:val>
            <c:numRef>
              <c:f>arbejdsløsheden!$B$4:$AM$4</c:f>
              <c:numCache>
                <c:formatCode>General</c:formatCode>
                <c:ptCount val="38"/>
                <c:pt idx="0">
                  <c:v>6.1</c:v>
                </c:pt>
                <c:pt idx="1">
                  <c:v>6.9</c:v>
                </c:pt>
                <c:pt idx="2">
                  <c:v>8.9</c:v>
                </c:pt>
                <c:pt idx="3">
                  <c:v>9.5</c:v>
                </c:pt>
                <c:pt idx="4">
                  <c:v>10</c:v>
                </c:pt>
                <c:pt idx="5">
                  <c:v>9.6</c:v>
                </c:pt>
                <c:pt idx="6">
                  <c:v>8.6</c:v>
                </c:pt>
                <c:pt idx="7">
                  <c:v>7.5</c:v>
                </c:pt>
                <c:pt idx="8">
                  <c:v>7.5</c:v>
                </c:pt>
                <c:pt idx="9">
                  <c:v>8.3000000000000007</c:v>
                </c:pt>
                <c:pt idx="10">
                  <c:v>9.1</c:v>
                </c:pt>
                <c:pt idx="11">
                  <c:v>9.3000000000000007</c:v>
                </c:pt>
                <c:pt idx="12">
                  <c:v>10.1</c:v>
                </c:pt>
                <c:pt idx="13">
                  <c:v>10.9</c:v>
                </c:pt>
                <c:pt idx="14">
                  <c:v>11.9</c:v>
                </c:pt>
                <c:pt idx="15">
                  <c:v>11.8</c:v>
                </c:pt>
                <c:pt idx="16">
                  <c:v>9.8000000000000007</c:v>
                </c:pt>
                <c:pt idx="17">
                  <c:v>8.1999999999999993</c:v>
                </c:pt>
                <c:pt idx="18">
                  <c:v>7.3</c:v>
                </c:pt>
                <c:pt idx="19">
                  <c:v>6</c:v>
                </c:pt>
                <c:pt idx="20">
                  <c:v>5.2</c:v>
                </c:pt>
                <c:pt idx="21">
                  <c:v>4.9000000000000004</c:v>
                </c:pt>
                <c:pt idx="22">
                  <c:v>4.7</c:v>
                </c:pt>
                <c:pt idx="23">
                  <c:v>4.8</c:v>
                </c:pt>
                <c:pt idx="24">
                  <c:v>5.8</c:v>
                </c:pt>
                <c:pt idx="25">
                  <c:v>5.8</c:v>
                </c:pt>
                <c:pt idx="26">
                  <c:v>5.0999999999999996</c:v>
                </c:pt>
                <c:pt idx="27">
                  <c:v>3.9</c:v>
                </c:pt>
                <c:pt idx="28">
                  <c:v>2.7</c:v>
                </c:pt>
                <c:pt idx="29">
                  <c:v>1.9</c:v>
                </c:pt>
                <c:pt idx="30">
                  <c:v>3.6</c:v>
                </c:pt>
                <c:pt idx="31">
                  <c:v>4.2</c:v>
                </c:pt>
                <c:pt idx="32">
                  <c:v>4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</c:v>
                </c:pt>
                <c:pt idx="36">
                  <c:v>3.8</c:v>
                </c:pt>
                <c:pt idx="3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8-4A08-9C80-B29225B3CA23}"/>
            </c:ext>
          </c:extLst>
        </c:ser>
        <c:ser>
          <c:idx val="1"/>
          <c:order val="1"/>
          <c:tx>
            <c:strRef>
              <c:f>arbejdsløsheden!$A$5</c:f>
              <c:strCache>
                <c:ptCount val="1"/>
                <c:pt idx="0">
                  <c:v>Ledige (1000 personer)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arbejdsløsheden!$B$3:$AM$3</c:f>
              <c:strCach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strCache>
            </c:strRef>
          </c:cat>
          <c:val>
            <c:numRef>
              <c:f>arbejdsløsheden!$B$5:$AM$5</c:f>
              <c:numCache>
                <c:formatCode>General</c:formatCode>
                <c:ptCount val="38"/>
                <c:pt idx="0">
                  <c:v>160.19999999999999</c:v>
                </c:pt>
                <c:pt idx="1">
                  <c:v>181.8</c:v>
                </c:pt>
                <c:pt idx="2">
                  <c:v>236.2</c:v>
                </c:pt>
                <c:pt idx="3">
                  <c:v>253</c:v>
                </c:pt>
                <c:pt idx="4">
                  <c:v>268.8</c:v>
                </c:pt>
                <c:pt idx="5">
                  <c:v>261.89999999999998</c:v>
                </c:pt>
                <c:pt idx="6">
                  <c:v>238.7</c:v>
                </c:pt>
                <c:pt idx="7">
                  <c:v>208.2</c:v>
                </c:pt>
                <c:pt idx="8">
                  <c:v>210.8</c:v>
                </c:pt>
                <c:pt idx="9">
                  <c:v>232.8</c:v>
                </c:pt>
                <c:pt idx="10">
                  <c:v>253.4</c:v>
                </c:pt>
                <c:pt idx="11">
                  <c:v>259.8</c:v>
                </c:pt>
                <c:pt idx="12">
                  <c:v>284.3</c:v>
                </c:pt>
                <c:pt idx="13">
                  <c:v>305.60000000000002</c:v>
                </c:pt>
                <c:pt idx="14">
                  <c:v>335.2</c:v>
                </c:pt>
                <c:pt idx="15">
                  <c:v>329</c:v>
                </c:pt>
                <c:pt idx="16">
                  <c:v>271.39999999999998</c:v>
                </c:pt>
                <c:pt idx="17">
                  <c:v>227.7</c:v>
                </c:pt>
                <c:pt idx="18">
                  <c:v>202.2</c:v>
                </c:pt>
                <c:pt idx="19">
                  <c:v>166</c:v>
                </c:pt>
                <c:pt idx="20">
                  <c:v>144.30000000000001</c:v>
                </c:pt>
                <c:pt idx="21">
                  <c:v>138.6</c:v>
                </c:pt>
                <c:pt idx="22">
                  <c:v>130.6</c:v>
                </c:pt>
                <c:pt idx="23">
                  <c:v>133</c:v>
                </c:pt>
                <c:pt idx="24">
                  <c:v>159.1</c:v>
                </c:pt>
                <c:pt idx="25">
                  <c:v>160.4</c:v>
                </c:pt>
                <c:pt idx="26">
                  <c:v>140.19999999999999</c:v>
                </c:pt>
                <c:pt idx="27">
                  <c:v>108.4</c:v>
                </c:pt>
                <c:pt idx="28">
                  <c:v>76.7</c:v>
                </c:pt>
                <c:pt idx="29">
                  <c:v>51.2</c:v>
                </c:pt>
                <c:pt idx="30">
                  <c:v>98.3</c:v>
                </c:pt>
                <c:pt idx="31">
                  <c:v>113.9</c:v>
                </c:pt>
                <c:pt idx="32">
                  <c:v>108.3</c:v>
                </c:pt>
                <c:pt idx="33">
                  <c:v>118.8</c:v>
                </c:pt>
                <c:pt idx="34">
                  <c:v>117.5</c:v>
                </c:pt>
                <c:pt idx="35">
                  <c:v>106.4</c:v>
                </c:pt>
                <c:pt idx="36">
                  <c:v>101.7</c:v>
                </c:pt>
                <c:pt idx="37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8-4A08-9C80-B29225B3C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680656"/>
        <c:axId val="451675408"/>
      </c:barChart>
      <c:catAx>
        <c:axId val="45168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675408"/>
        <c:crosses val="autoZero"/>
        <c:auto val="1"/>
        <c:lblAlgn val="ctr"/>
        <c:lblOffset val="100"/>
        <c:noMultiLvlLbl val="0"/>
      </c:catAx>
      <c:valAx>
        <c:axId val="45167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68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'BB 1'!$C$4</c:f>
              <c:strCache>
                <c:ptCount val="1"/>
                <c:pt idx="0">
                  <c:v>LØBENDE POSTER I 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'BB 1'!$D$3:$N$3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'BB 1'!$D$4:$N$4</c:f>
              <c:numCache>
                <c:formatCode>General</c:formatCode>
                <c:ptCount val="11"/>
                <c:pt idx="0">
                  <c:v>66489</c:v>
                </c:pt>
                <c:pt idx="1">
                  <c:v>55932</c:v>
                </c:pt>
                <c:pt idx="2">
                  <c:v>25159</c:v>
                </c:pt>
                <c:pt idx="3">
                  <c:v>52551</c:v>
                </c:pt>
                <c:pt idx="4">
                  <c:v>59680</c:v>
                </c:pt>
                <c:pt idx="5">
                  <c:v>118847</c:v>
                </c:pt>
                <c:pt idx="6">
                  <c:v>121628</c:v>
                </c:pt>
                <c:pt idx="7">
                  <c:v>119035</c:v>
                </c:pt>
                <c:pt idx="8">
                  <c:v>149723</c:v>
                </c:pt>
                <c:pt idx="9">
                  <c:v>175964</c:v>
                </c:pt>
                <c:pt idx="10">
                  <c:v>185593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041-8C98-ED0C39EE1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872784"/>
        <c:axId val="341879344"/>
      </c:barChart>
      <c:catAx>
        <c:axId val="3418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1879344"/>
        <c:crosses val="autoZero"/>
        <c:auto val="1"/>
        <c:lblAlgn val="ctr"/>
        <c:lblOffset val="100"/>
        <c:noMultiLvlLbl val="0"/>
      </c:catAx>
      <c:valAx>
        <c:axId val="3418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187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604155730533687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Renten!$A$7</c:f>
              <c:strCache>
                <c:ptCount val="1"/>
                <c:pt idx="0">
                  <c:v>10 årig statsobligation (risikofri rente)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Renten!$B$6:$L$6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Renten!$B$7:$L$7</c:f>
              <c:numCache>
                <c:formatCode>0.00%</c:formatCode>
                <c:ptCount val="11"/>
                <c:pt idx="0">
                  <c:v>4.2133333333333335E-2</c:v>
                </c:pt>
                <c:pt idx="1">
                  <c:v>3.5783333333333334E-2</c:v>
                </c:pt>
                <c:pt idx="2">
                  <c:v>2.8925000000000006E-2</c:v>
                </c:pt>
                <c:pt idx="3">
                  <c:v>2.6858333333333331E-2</c:v>
                </c:pt>
                <c:pt idx="4">
                  <c:v>1.3550000000000001E-2</c:v>
                </c:pt>
                <c:pt idx="5">
                  <c:v>1.7391666666666666E-2</c:v>
                </c:pt>
                <c:pt idx="6">
                  <c:v>1.1891666666666667E-2</c:v>
                </c:pt>
                <c:pt idx="7">
                  <c:v>5.0916666666666662E-3</c:v>
                </c:pt>
                <c:pt idx="8">
                  <c:v>2.7333333333333324E-3</c:v>
                </c:pt>
                <c:pt idx="9">
                  <c:v>2.6416666666666667E-3</c:v>
                </c:pt>
                <c:pt idx="10">
                  <c:v>4.8499999999999993E-3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3-4A54-A158-1450DD6B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234096"/>
        <c:axId val="414235736"/>
      </c:lineChart>
      <c:catAx>
        <c:axId val="41423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4235736"/>
        <c:crosses val="autoZero"/>
        <c:auto val="1"/>
        <c:lblAlgn val="ctr"/>
        <c:lblOffset val="100"/>
        <c:noMultiLvlLbl val="0"/>
      </c:catAx>
      <c:valAx>
        <c:axId val="41423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423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19051</xdr:rowOff>
    </xdr:from>
    <xdr:to>
      <xdr:col>25</xdr:col>
      <xdr:colOff>85725</xdr:colOff>
      <xdr:row>25</xdr:row>
      <xdr:rowOff>95251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152400</xdr:rowOff>
    </xdr:from>
    <xdr:to>
      <xdr:col>13</xdr:col>
      <xdr:colOff>132459</xdr:colOff>
      <xdr:row>41</xdr:row>
      <xdr:rowOff>161471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81475"/>
          <a:ext cx="7123809" cy="36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5</xdr:row>
      <xdr:rowOff>57150</xdr:rowOff>
    </xdr:from>
    <xdr:to>
      <xdr:col>22</xdr:col>
      <xdr:colOff>304799</xdr:colOff>
      <xdr:row>18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</xdr:row>
      <xdr:rowOff>0</xdr:rowOff>
    </xdr:from>
    <xdr:to>
      <xdr:col>7</xdr:col>
      <xdr:colOff>208893</xdr:colOff>
      <xdr:row>35</xdr:row>
      <xdr:rowOff>28190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48075"/>
          <a:ext cx="5257143" cy="30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24</xdr:col>
      <xdr:colOff>276225</xdr:colOff>
      <xdr:row>14</xdr:row>
      <xdr:rowOff>28575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16</xdr:row>
      <xdr:rowOff>9525</xdr:rowOff>
    </xdr:from>
    <xdr:to>
      <xdr:col>24</xdr:col>
      <xdr:colOff>180975</xdr:colOff>
      <xdr:row>27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</xdr:row>
      <xdr:rowOff>123825</xdr:rowOff>
    </xdr:from>
    <xdr:to>
      <xdr:col>16</xdr:col>
      <xdr:colOff>581025</xdr:colOff>
      <xdr:row>12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14</xdr:row>
      <xdr:rowOff>95250</xdr:rowOff>
    </xdr:from>
    <xdr:to>
      <xdr:col>18</xdr:col>
      <xdr:colOff>247650</xdr:colOff>
      <xdr:row>36</xdr:row>
      <xdr:rowOff>180440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2790825"/>
          <a:ext cx="12125325" cy="42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21</xdr:row>
      <xdr:rowOff>47625</xdr:rowOff>
    </xdr:from>
    <xdr:to>
      <xdr:col>15</xdr:col>
      <xdr:colOff>208399</xdr:colOff>
      <xdr:row>40</xdr:row>
      <xdr:rowOff>161458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048125"/>
          <a:ext cx="9209524" cy="37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227809</xdr:colOff>
      <xdr:row>20</xdr:row>
      <xdr:rowOff>170952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323809" cy="39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475200</xdr:colOff>
      <xdr:row>18</xdr:row>
      <xdr:rowOff>123405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400000" cy="3361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140804</xdr:colOff>
      <xdr:row>24</xdr:row>
      <xdr:rowOff>49696</xdr:rowOff>
    </xdr:from>
    <xdr:to>
      <xdr:col>12</xdr:col>
      <xdr:colOff>499857</xdr:colOff>
      <xdr:row>55</xdr:row>
      <xdr:rowOff>106101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4" y="4646544"/>
          <a:ext cx="9265724" cy="5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8</xdr:col>
      <xdr:colOff>173660</xdr:colOff>
      <xdr:row>64</xdr:row>
      <xdr:rowOff>94690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86500"/>
          <a:ext cx="6600000" cy="4476190"/>
        </a:xfrm>
        <a:prstGeom prst="rect">
          <a:avLst/>
        </a:prstGeom>
      </xdr:spPr>
    </xdr:pic>
    <xdr:clientData/>
  </xdr:twoCellAnchor>
  <xdr:twoCellAnchor>
    <xdr:from>
      <xdr:col>0</xdr:col>
      <xdr:colOff>115956</xdr:colOff>
      <xdr:row>9</xdr:row>
      <xdr:rowOff>144116</xdr:rowOff>
    </xdr:from>
    <xdr:to>
      <xdr:col>6</xdr:col>
      <xdr:colOff>281608</xdr:colOff>
      <xdr:row>24</xdr:row>
      <xdr:rowOff>29816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5"/>
  <sheetViews>
    <sheetView topLeftCell="DE1" zoomScaleNormal="100" workbookViewId="0">
      <selection activeCell="DP5" sqref="DP5"/>
    </sheetView>
  </sheetViews>
  <sheetFormatPr defaultRowHeight="15" x14ac:dyDescent="0.25"/>
  <cols>
    <col min="1" max="1" width="20.85546875" customWidth="1"/>
    <col min="2" max="118" width="7" customWidth="1"/>
  </cols>
  <sheetData>
    <row r="1" spans="1:122" ht="17.25" x14ac:dyDescent="0.3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122" x14ac:dyDescent="0.25">
      <c r="A2" s="2" t="s">
        <v>0</v>
      </c>
    </row>
    <row r="3" spans="1:122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  <c r="BA3" s="3" t="s">
        <v>52</v>
      </c>
      <c r="BB3" s="3" t="s">
        <v>53</v>
      </c>
      <c r="BC3" s="3" t="s">
        <v>54</v>
      </c>
      <c r="BD3" s="3" t="s">
        <v>55</v>
      </c>
      <c r="BE3" s="3" t="s">
        <v>56</v>
      </c>
      <c r="BF3" s="3" t="s">
        <v>57</v>
      </c>
      <c r="BG3" s="3" t="s">
        <v>58</v>
      </c>
      <c r="BH3" s="3" t="s">
        <v>59</v>
      </c>
      <c r="BI3" s="3" t="s">
        <v>60</v>
      </c>
      <c r="BJ3" s="3" t="s">
        <v>61</v>
      </c>
      <c r="BK3" s="3" t="s">
        <v>62</v>
      </c>
      <c r="BL3" s="3" t="s">
        <v>63</v>
      </c>
      <c r="BM3" s="3" t="s">
        <v>64</v>
      </c>
      <c r="BN3" s="3" t="s">
        <v>65</v>
      </c>
      <c r="BO3" s="3" t="s">
        <v>66</v>
      </c>
      <c r="BP3" s="3" t="s">
        <v>67</v>
      </c>
      <c r="BQ3" s="3" t="s">
        <v>68</v>
      </c>
      <c r="BR3" s="3" t="s">
        <v>69</v>
      </c>
      <c r="BS3" s="3" t="s">
        <v>70</v>
      </c>
      <c r="BT3" s="3" t="s">
        <v>71</v>
      </c>
      <c r="BU3" s="3" t="s">
        <v>72</v>
      </c>
      <c r="BV3" s="3" t="s">
        <v>73</v>
      </c>
      <c r="BW3" s="3" t="s">
        <v>74</v>
      </c>
      <c r="BX3" s="3" t="s">
        <v>75</v>
      </c>
      <c r="BY3" s="3" t="s">
        <v>76</v>
      </c>
      <c r="BZ3" s="3" t="s">
        <v>77</v>
      </c>
      <c r="CA3" s="3" t="s">
        <v>78</v>
      </c>
      <c r="CB3" s="3" t="s">
        <v>79</v>
      </c>
      <c r="CC3" s="3" t="s">
        <v>80</v>
      </c>
      <c r="CD3" s="3" t="s">
        <v>81</v>
      </c>
      <c r="CE3" s="3" t="s">
        <v>82</v>
      </c>
      <c r="CF3" s="3" t="s">
        <v>83</v>
      </c>
      <c r="CG3" s="3" t="s">
        <v>84</v>
      </c>
      <c r="CH3" s="3" t="s">
        <v>85</v>
      </c>
      <c r="CI3" s="3" t="s">
        <v>86</v>
      </c>
      <c r="CJ3" s="3" t="s">
        <v>87</v>
      </c>
      <c r="CK3" s="3" t="s">
        <v>88</v>
      </c>
      <c r="CL3" s="3" t="s">
        <v>89</v>
      </c>
      <c r="CM3" s="3" t="s">
        <v>90</v>
      </c>
      <c r="CN3" s="3" t="s">
        <v>91</v>
      </c>
      <c r="CO3" s="3" t="s">
        <v>92</v>
      </c>
      <c r="CP3" s="3" t="s">
        <v>93</v>
      </c>
      <c r="CQ3" s="3" t="s">
        <v>94</v>
      </c>
      <c r="CR3" s="3" t="s">
        <v>95</v>
      </c>
      <c r="CS3" s="3" t="s">
        <v>96</v>
      </c>
      <c r="CT3" s="3" t="s">
        <v>97</v>
      </c>
      <c r="CU3" s="3" t="s">
        <v>98</v>
      </c>
      <c r="CV3" s="3" t="s">
        <v>99</v>
      </c>
      <c r="CW3" s="3" t="s">
        <v>100</v>
      </c>
      <c r="CX3" s="3" t="s">
        <v>101</v>
      </c>
      <c r="CY3" s="3" t="s">
        <v>102</v>
      </c>
      <c r="CZ3" s="3" t="s">
        <v>103</v>
      </c>
      <c r="DA3" s="3" t="s">
        <v>104</v>
      </c>
      <c r="DB3" s="3" t="s">
        <v>105</v>
      </c>
      <c r="DC3" s="3" t="s">
        <v>106</v>
      </c>
      <c r="DD3" s="3" t="s">
        <v>107</v>
      </c>
      <c r="DE3" s="3" t="s">
        <v>108</v>
      </c>
      <c r="DF3" s="3" t="s">
        <v>109</v>
      </c>
      <c r="DG3" s="3" t="s">
        <v>110</v>
      </c>
      <c r="DH3" s="3" t="s">
        <v>111</v>
      </c>
      <c r="DI3" s="3" t="s">
        <v>112</v>
      </c>
      <c r="DJ3" s="3" t="s">
        <v>113</v>
      </c>
      <c r="DK3" s="3" t="s">
        <v>114</v>
      </c>
      <c r="DL3" s="3" t="s">
        <v>115</v>
      </c>
      <c r="DM3" s="3" t="s">
        <v>116</v>
      </c>
      <c r="DN3" s="3" t="s">
        <v>117</v>
      </c>
      <c r="DO3" s="8">
        <v>2017</v>
      </c>
      <c r="DP3" s="8">
        <v>2018</v>
      </c>
      <c r="DQ3" s="8">
        <v>2019</v>
      </c>
      <c r="DR3" s="8">
        <v>2020</v>
      </c>
    </row>
    <row r="4" spans="1:122" hidden="1" x14ac:dyDescent="0.25">
      <c r="A4" s="3" t="s">
        <v>118</v>
      </c>
      <c r="B4" s="4">
        <v>100</v>
      </c>
      <c r="C4" s="4">
        <v>100</v>
      </c>
      <c r="D4" s="4">
        <v>101</v>
      </c>
      <c r="E4" s="4">
        <v>101</v>
      </c>
      <c r="F4" s="4">
        <v>102</v>
      </c>
      <c r="G4" s="4">
        <v>102</v>
      </c>
      <c r="H4" s="4">
        <v>103</v>
      </c>
      <c r="I4" s="4">
        <v>106</v>
      </c>
      <c r="J4" s="4">
        <v>107</v>
      </c>
      <c r="K4" s="4">
        <v>108</v>
      </c>
      <c r="L4" s="4">
        <v>109</v>
      </c>
      <c r="M4" s="4">
        <v>109</v>
      </c>
      <c r="N4" s="4">
        <v>113</v>
      </c>
      <c r="O4" s="4">
        <v>116</v>
      </c>
      <c r="P4" s="4">
        <v>119</v>
      </c>
      <c r="Q4" s="4">
        <v>140</v>
      </c>
      <c r="R4" s="4">
        <v>165</v>
      </c>
      <c r="S4" s="4">
        <v>191</v>
      </c>
      <c r="T4" s="4">
        <v>223</v>
      </c>
      <c r="U4" s="4">
        <v>264</v>
      </c>
      <c r="V4" s="4">
        <v>315</v>
      </c>
      <c r="W4" s="4">
        <v>268</v>
      </c>
      <c r="X4" s="4">
        <v>228</v>
      </c>
      <c r="Y4" s="4">
        <v>237</v>
      </c>
      <c r="Z4" s="4">
        <v>251</v>
      </c>
      <c r="AA4" s="4">
        <v>244</v>
      </c>
      <c r="AB4" s="4">
        <v>207</v>
      </c>
      <c r="AC4" s="4">
        <v>200</v>
      </c>
      <c r="AD4" s="4">
        <v>199</v>
      </c>
      <c r="AE4" s="4">
        <v>198</v>
      </c>
      <c r="AF4" s="4">
        <v>188</v>
      </c>
      <c r="AG4" s="4">
        <v>178</v>
      </c>
      <c r="AH4" s="4">
        <v>177</v>
      </c>
      <c r="AI4" s="4">
        <v>181</v>
      </c>
      <c r="AJ4" s="4">
        <v>188</v>
      </c>
      <c r="AK4" s="4">
        <v>196</v>
      </c>
      <c r="AL4" s="4">
        <v>198</v>
      </c>
      <c r="AM4" s="4">
        <v>205</v>
      </c>
      <c r="AN4" s="4">
        <v>207</v>
      </c>
      <c r="AO4" s="4">
        <v>213</v>
      </c>
      <c r="AP4" s="4">
        <v>266</v>
      </c>
      <c r="AQ4" s="4">
        <v>305</v>
      </c>
      <c r="AR4" s="4">
        <v>315</v>
      </c>
      <c r="AS4" s="4">
        <v>318</v>
      </c>
      <c r="AT4" s="4">
        <v>325</v>
      </c>
      <c r="AU4" s="4">
        <v>328</v>
      </c>
      <c r="AV4" s="4">
        <v>326</v>
      </c>
      <c r="AW4" s="4">
        <v>335</v>
      </c>
      <c r="AX4" s="4">
        <v>344</v>
      </c>
      <c r="AY4" s="4">
        <v>352</v>
      </c>
      <c r="AZ4" s="4">
        <v>384</v>
      </c>
      <c r="BA4" s="4">
        <v>429</v>
      </c>
      <c r="BB4" s="4">
        <v>439</v>
      </c>
      <c r="BC4" s="4">
        <v>436</v>
      </c>
      <c r="BD4" s="4">
        <v>444</v>
      </c>
      <c r="BE4" s="4">
        <v>474</v>
      </c>
      <c r="BF4" s="4">
        <v>498</v>
      </c>
      <c r="BG4" s="4">
        <v>504</v>
      </c>
      <c r="BH4" s="4">
        <v>509</v>
      </c>
      <c r="BI4" s="4">
        <v>519</v>
      </c>
      <c r="BJ4" s="4">
        <v>531</v>
      </c>
      <c r="BK4" s="4">
        <v>555</v>
      </c>
      <c r="BL4" s="4">
        <v>591</v>
      </c>
      <c r="BM4" s="4">
        <v>622</v>
      </c>
      <c r="BN4" s="4">
        <v>645</v>
      </c>
      <c r="BO4" s="4">
        <v>686</v>
      </c>
      <c r="BP4" s="4">
        <v>733</v>
      </c>
      <c r="BQ4" s="4">
        <v>787</v>
      </c>
      <c r="BR4" s="4">
        <v>850</v>
      </c>
      <c r="BS4" s="4">
        <v>880</v>
      </c>
      <c r="BT4" s="4">
        <v>937</v>
      </c>
      <c r="BU4" s="4">
        <v>992</v>
      </c>
      <c r="BV4" s="4">
        <v>1058</v>
      </c>
      <c r="BW4" s="4">
        <v>1156</v>
      </c>
      <c r="BX4" s="4">
        <v>1333</v>
      </c>
      <c r="BY4" s="4">
        <v>1461</v>
      </c>
      <c r="BZ4" s="4">
        <v>1592</v>
      </c>
      <c r="CA4" s="4">
        <v>1769</v>
      </c>
      <c r="CB4" s="4">
        <v>1946</v>
      </c>
      <c r="CC4" s="4">
        <v>2133</v>
      </c>
      <c r="CD4" s="4">
        <v>2396</v>
      </c>
      <c r="CE4" s="4">
        <v>2677</v>
      </c>
      <c r="CF4" s="4">
        <v>2948</v>
      </c>
      <c r="CG4" s="4">
        <v>3152</v>
      </c>
      <c r="CH4" s="4">
        <v>3350</v>
      </c>
      <c r="CI4" s="4">
        <v>3507</v>
      </c>
      <c r="CJ4" s="4">
        <v>3636</v>
      </c>
      <c r="CK4" s="4">
        <v>3782</v>
      </c>
      <c r="CL4" s="4">
        <v>3953</v>
      </c>
      <c r="CM4" s="4">
        <v>4142</v>
      </c>
      <c r="CN4" s="4">
        <v>4251</v>
      </c>
      <c r="CO4" s="4">
        <v>4353</v>
      </c>
      <c r="CP4" s="4">
        <v>4445</v>
      </c>
      <c r="CQ4" s="4">
        <v>4500</v>
      </c>
      <c r="CR4" s="4">
        <v>4590</v>
      </c>
      <c r="CS4" s="4">
        <v>4686</v>
      </c>
      <c r="CT4" s="4">
        <v>4785</v>
      </c>
      <c r="CU4" s="4">
        <v>4890</v>
      </c>
      <c r="CV4" s="4">
        <v>4980</v>
      </c>
      <c r="CW4" s="4">
        <v>5104</v>
      </c>
      <c r="CX4" s="4">
        <v>5253</v>
      </c>
      <c r="CY4" s="4">
        <v>5377</v>
      </c>
      <c r="CZ4" s="4">
        <v>5507</v>
      </c>
      <c r="DA4" s="4">
        <v>5622</v>
      </c>
      <c r="DB4" s="4">
        <v>5687</v>
      </c>
      <c r="DC4" s="4">
        <v>5790</v>
      </c>
      <c r="DD4" s="4">
        <v>5900</v>
      </c>
      <c r="DE4" s="4">
        <v>6001</v>
      </c>
      <c r="DF4" s="4">
        <v>6205</v>
      </c>
      <c r="DG4" s="4">
        <v>6287</v>
      </c>
      <c r="DH4" s="4">
        <v>6432</v>
      </c>
      <c r="DI4" s="4">
        <v>6609</v>
      </c>
      <c r="DJ4" s="4">
        <v>6768</v>
      </c>
      <c r="DK4" s="4">
        <v>6821</v>
      </c>
      <c r="DL4" s="4">
        <v>6860</v>
      </c>
      <c r="DM4" s="4">
        <v>6891</v>
      </c>
      <c r="DN4" s="4">
        <v>6909</v>
      </c>
      <c r="DO4" s="8"/>
      <c r="DP4" s="8"/>
      <c r="DQ4" s="8"/>
      <c r="DR4" s="8"/>
    </row>
    <row r="5" spans="1:122" x14ac:dyDescent="0.25">
      <c r="A5" s="6" t="s">
        <v>119</v>
      </c>
      <c r="C5" s="5">
        <f>(C4-B4)/B4</f>
        <v>0</v>
      </c>
      <c r="D5" s="5">
        <f t="shared" ref="D5:P5" si="0">(D4-C4)/C4</f>
        <v>0.01</v>
      </c>
      <c r="E5" s="5">
        <f t="shared" si="0"/>
        <v>0</v>
      </c>
      <c r="F5" s="5">
        <f t="shared" si="0"/>
        <v>9.9009900990099011E-3</v>
      </c>
      <c r="G5" s="5">
        <f t="shared" si="0"/>
        <v>0</v>
      </c>
      <c r="H5" s="5">
        <f t="shared" si="0"/>
        <v>9.8039215686274508E-3</v>
      </c>
      <c r="I5" s="5">
        <f t="shared" si="0"/>
        <v>2.9126213592233011E-2</v>
      </c>
      <c r="J5" s="5">
        <f t="shared" si="0"/>
        <v>9.433962264150943E-3</v>
      </c>
      <c r="K5" s="5">
        <f t="shared" si="0"/>
        <v>9.3457943925233638E-3</v>
      </c>
      <c r="L5" s="5">
        <f t="shared" si="0"/>
        <v>9.2592592592592587E-3</v>
      </c>
      <c r="M5" s="5">
        <f t="shared" si="0"/>
        <v>0</v>
      </c>
      <c r="N5" s="5">
        <f t="shared" si="0"/>
        <v>3.669724770642202E-2</v>
      </c>
      <c r="O5" s="5">
        <f t="shared" si="0"/>
        <v>2.6548672566371681E-2</v>
      </c>
      <c r="P5" s="5">
        <f t="shared" si="0"/>
        <v>2.5862068965517241E-2</v>
      </c>
      <c r="Q5" s="5">
        <f t="shared" ref="Q5" si="1">(Q4-P4)/P4</f>
        <v>0.17647058823529413</v>
      </c>
      <c r="R5" s="5">
        <f t="shared" ref="R5" si="2">(R4-Q4)/Q4</f>
        <v>0.17857142857142858</v>
      </c>
      <c r="S5" s="5">
        <f t="shared" ref="S5" si="3">(S4-R4)/R4</f>
        <v>0.15757575757575756</v>
      </c>
      <c r="T5" s="5">
        <f t="shared" ref="T5" si="4">(T4-S4)/S4</f>
        <v>0.16753926701570682</v>
      </c>
      <c r="U5" s="5">
        <f t="shared" ref="U5" si="5">(U4-T4)/T4</f>
        <v>0.18385650224215247</v>
      </c>
      <c r="V5" s="5">
        <f t="shared" ref="V5" si="6">(V4-U4)/U4</f>
        <v>0.19318181818181818</v>
      </c>
      <c r="W5" s="5">
        <f t="shared" ref="W5" si="7">(W4-V4)/V4</f>
        <v>-0.1492063492063492</v>
      </c>
      <c r="X5" s="5">
        <f t="shared" ref="X5" si="8">(X4-W4)/W4</f>
        <v>-0.14925373134328357</v>
      </c>
      <c r="Y5" s="5">
        <f t="shared" ref="Y5" si="9">(Y4-X4)/X4</f>
        <v>3.9473684210526314E-2</v>
      </c>
      <c r="Z5" s="5">
        <f t="shared" ref="Z5" si="10">(Z4-Y4)/Y4</f>
        <v>5.9071729957805907E-2</v>
      </c>
      <c r="AA5" s="5">
        <f t="shared" ref="AA5" si="11">(AA4-Z4)/Z4</f>
        <v>-2.7888446215139442E-2</v>
      </c>
      <c r="AB5" s="5">
        <f t="shared" ref="AB5:AC5" si="12">(AB4-AA4)/AA4</f>
        <v>-0.15163934426229508</v>
      </c>
      <c r="AC5" s="5">
        <f t="shared" si="12"/>
        <v>-3.3816425120772944E-2</v>
      </c>
      <c r="AD5" s="5">
        <f t="shared" ref="AD5" si="13">(AD4-AC4)/AC4</f>
        <v>-5.0000000000000001E-3</v>
      </c>
      <c r="AE5" s="5">
        <f t="shared" ref="AE5" si="14">(AE4-AD4)/AD4</f>
        <v>-5.0251256281407036E-3</v>
      </c>
      <c r="AF5" s="5">
        <f t="shared" ref="AF5" si="15">(AF4-AE4)/AE4</f>
        <v>-5.0505050505050504E-2</v>
      </c>
      <c r="AG5" s="5">
        <f t="shared" ref="AG5" si="16">(AG4-AF4)/AF4</f>
        <v>-5.3191489361702128E-2</v>
      </c>
      <c r="AH5" s="5">
        <f t="shared" ref="AH5" si="17">(AH4-AG4)/AG4</f>
        <v>-5.6179775280898875E-3</v>
      </c>
      <c r="AI5" s="5">
        <f t="shared" ref="AI5" si="18">(AI4-AH4)/AH4</f>
        <v>2.2598870056497175E-2</v>
      </c>
      <c r="AJ5" s="5">
        <f t="shared" ref="AJ5" si="19">(AJ4-AI4)/AI4</f>
        <v>3.8674033149171269E-2</v>
      </c>
      <c r="AK5" s="5">
        <f t="shared" ref="AK5" si="20">(AK4-AJ4)/AJ4</f>
        <v>4.2553191489361701E-2</v>
      </c>
      <c r="AL5" s="5">
        <f t="shared" ref="AL5" si="21">(AL4-AK4)/AK4</f>
        <v>1.020408163265306E-2</v>
      </c>
      <c r="AM5" s="5">
        <f t="shared" ref="AM5" si="22">(AM4-AL4)/AL4</f>
        <v>3.5353535353535352E-2</v>
      </c>
      <c r="AN5" s="5">
        <f t="shared" ref="AN5" si="23">(AN4-AM4)/AM4</f>
        <v>9.7560975609756097E-3</v>
      </c>
      <c r="AO5" s="5">
        <f t="shared" ref="AO5:AP5" si="24">(AO4-AN4)/AN4</f>
        <v>2.8985507246376812E-2</v>
      </c>
      <c r="AP5" s="5">
        <f t="shared" si="24"/>
        <v>0.24882629107981222</v>
      </c>
      <c r="AQ5" s="5">
        <f t="shared" ref="AQ5" si="25">(AQ4-AP4)/AP4</f>
        <v>0.14661654135338345</v>
      </c>
      <c r="AR5" s="5">
        <f t="shared" ref="AR5" si="26">(AR4-AQ4)/AQ4</f>
        <v>3.2786885245901641E-2</v>
      </c>
      <c r="AS5" s="5">
        <f t="shared" ref="AS5" si="27">(AS4-AR4)/AR4</f>
        <v>9.5238095238095247E-3</v>
      </c>
      <c r="AT5" s="5">
        <f t="shared" ref="AT5" si="28">(AT4-AS4)/AS4</f>
        <v>2.20125786163522E-2</v>
      </c>
      <c r="AU5" s="5">
        <f t="shared" ref="AU5" si="29">(AU4-AT4)/AT4</f>
        <v>9.2307692307692316E-3</v>
      </c>
      <c r="AV5" s="5">
        <f t="shared" ref="AV5" si="30">(AV4-AU4)/AU4</f>
        <v>-6.0975609756097563E-3</v>
      </c>
      <c r="AW5" s="5">
        <f t="shared" ref="AW5" si="31">(AW4-AV4)/AV4</f>
        <v>2.7607361963190184E-2</v>
      </c>
      <c r="AX5" s="5">
        <f t="shared" ref="AX5" si="32">(AX4-AW4)/AW4</f>
        <v>2.6865671641791045E-2</v>
      </c>
      <c r="AY5" s="5">
        <f t="shared" ref="AY5" si="33">(AY4-AX4)/AX4</f>
        <v>2.3255813953488372E-2</v>
      </c>
      <c r="AZ5" s="5">
        <f t="shared" ref="AZ5" si="34">(AZ4-AY4)/AY4</f>
        <v>9.0909090909090912E-2</v>
      </c>
      <c r="BA5" s="5">
        <f t="shared" ref="BA5" si="35">(BA4-AZ4)/AZ4</f>
        <v>0.1171875</v>
      </c>
      <c r="BB5" s="5">
        <f t="shared" ref="BB5:BC5" si="36">(BB4-BA4)/BA4</f>
        <v>2.3310023310023312E-2</v>
      </c>
      <c r="BC5" s="5">
        <f t="shared" si="36"/>
        <v>-6.8337129840546698E-3</v>
      </c>
      <c r="BD5" s="5">
        <f t="shared" ref="BD5" si="37">(BD4-BC4)/BC4</f>
        <v>1.834862385321101E-2</v>
      </c>
      <c r="BE5" s="5">
        <f t="shared" ref="BE5" si="38">(BE4-BD4)/BD4</f>
        <v>6.7567567567567571E-2</v>
      </c>
      <c r="BF5" s="5">
        <f t="shared" ref="BF5" si="39">(BF4-BE4)/BE4</f>
        <v>5.0632911392405063E-2</v>
      </c>
      <c r="BG5" s="5">
        <f t="shared" ref="BG5" si="40">(BG4-BF4)/BF4</f>
        <v>1.2048192771084338E-2</v>
      </c>
      <c r="BH5" s="5">
        <f t="shared" ref="BH5" si="41">(BH4-BG4)/BG4</f>
        <v>9.9206349206349201E-3</v>
      </c>
      <c r="BI5" s="5">
        <f t="shared" ref="BI5" si="42">(BI4-BH4)/BH4</f>
        <v>1.9646365422396856E-2</v>
      </c>
      <c r="BJ5" s="5">
        <f t="shared" ref="BJ5" si="43">(BJ4-BI4)/BI4</f>
        <v>2.3121387283236993E-2</v>
      </c>
      <c r="BK5" s="5">
        <f t="shared" ref="BK5" si="44">(BK4-BJ4)/BJ4</f>
        <v>4.519774011299435E-2</v>
      </c>
      <c r="BL5" s="5">
        <f t="shared" ref="BL5" si="45">(BL4-BK4)/BK4</f>
        <v>6.4864864864864868E-2</v>
      </c>
      <c r="BM5" s="5">
        <f t="shared" ref="BM5" si="46">(BM4-BL4)/BL4</f>
        <v>5.2453468697123522E-2</v>
      </c>
      <c r="BN5" s="5">
        <f t="shared" ref="BN5" si="47">(BN4-BM4)/BM4</f>
        <v>3.6977491961414789E-2</v>
      </c>
      <c r="BO5" s="5">
        <f t="shared" ref="BO5:BP5" si="48">(BO4-BN4)/BN4</f>
        <v>6.3565891472868216E-2</v>
      </c>
      <c r="BP5" s="5">
        <f t="shared" si="48"/>
        <v>6.8513119533527692E-2</v>
      </c>
      <c r="BQ5" s="5">
        <f t="shared" ref="BQ5" si="49">(BQ4-BP4)/BP4</f>
        <v>7.3669849931787171E-2</v>
      </c>
      <c r="BR5" s="5">
        <f t="shared" ref="BR5" si="50">(BR4-BQ4)/BQ4</f>
        <v>8.0050825921219829E-2</v>
      </c>
      <c r="BS5" s="5">
        <f t="shared" ref="BS5" si="51">(BS4-BR4)/BR4</f>
        <v>3.5294117647058823E-2</v>
      </c>
      <c r="BT5" s="5">
        <f t="shared" ref="BT5" si="52">(BT4-BS4)/BS4</f>
        <v>6.4772727272727273E-2</v>
      </c>
      <c r="BU5" s="5">
        <f t="shared" ref="BU5" si="53">(BU4-BT4)/BT4</f>
        <v>5.869797225186766E-2</v>
      </c>
      <c r="BV5" s="5">
        <f t="shared" ref="BV5" si="54">(BV4-BU4)/BU4</f>
        <v>6.6532258064516125E-2</v>
      </c>
      <c r="BW5" s="5">
        <f t="shared" ref="BW5" si="55">(BW4-BV4)/BV4</f>
        <v>9.2627599243856329E-2</v>
      </c>
      <c r="BX5" s="5">
        <f t="shared" ref="BX5" si="56">(BX4-BW4)/BW4</f>
        <v>0.15311418685121106</v>
      </c>
      <c r="BY5" s="5">
        <f t="shared" ref="BY5" si="57">(BY4-BX4)/BX4</f>
        <v>9.6024006001500378E-2</v>
      </c>
      <c r="BZ5" s="5">
        <f t="shared" ref="BZ5" si="58">(BZ4-BY4)/BY4</f>
        <v>8.9664613278576319E-2</v>
      </c>
      <c r="CA5" s="5">
        <f t="shared" ref="CA5" si="59">(CA4-BZ4)/BZ4</f>
        <v>0.11118090452261306</v>
      </c>
      <c r="CB5" s="5">
        <f t="shared" ref="CB5:CC5" si="60">(CB4-CA4)/CA4</f>
        <v>0.10005652911249294</v>
      </c>
      <c r="CC5" s="5">
        <f t="shared" si="60"/>
        <v>9.6094552929085308E-2</v>
      </c>
      <c r="CD5" s="5">
        <f t="shared" ref="CD5" si="61">(CD4-CC4)/CC4</f>
        <v>0.123300515705579</v>
      </c>
      <c r="CE5" s="5">
        <f t="shared" ref="CE5" si="62">(CE4-CD4)/CD4</f>
        <v>0.1172787979966611</v>
      </c>
      <c r="CF5" s="5">
        <f t="shared" ref="CF5" si="63">(CF4-CE4)/CE4</f>
        <v>0.10123272319760926</v>
      </c>
      <c r="CG5" s="5">
        <f t="shared" ref="CG5" si="64">(CG4-CF4)/CF4</f>
        <v>6.9199457259158756E-2</v>
      </c>
      <c r="CH5" s="5">
        <f t="shared" ref="CH5" si="65">(CH4-CG4)/CG4</f>
        <v>6.2817258883248725E-2</v>
      </c>
      <c r="CI5" s="5">
        <f t="shared" ref="CI5" si="66">(CI4-CH4)/CH4</f>
        <v>4.6865671641791042E-2</v>
      </c>
      <c r="CJ5" s="5">
        <f t="shared" ref="CJ5" si="67">(CJ4-CI4)/CI4</f>
        <v>3.6783575705731396E-2</v>
      </c>
      <c r="CK5" s="5">
        <f t="shared" ref="CK5" si="68">(CK4-CJ4)/CJ4</f>
        <v>4.0154015401540157E-2</v>
      </c>
      <c r="CL5" s="5">
        <f t="shared" ref="CL5" si="69">(CL4-CK4)/CK4</f>
        <v>4.5214172395557903E-2</v>
      </c>
      <c r="CM5" s="5">
        <f t="shared" ref="CM5" si="70">(CM4-CL4)/CL4</f>
        <v>4.7811788515051856E-2</v>
      </c>
      <c r="CN5" s="5">
        <f t="shared" ref="CN5" si="71">(CN4-CM4)/CM4</f>
        <v>2.6315789473684209E-2</v>
      </c>
      <c r="CO5" s="5">
        <f t="shared" ref="CO5:CP5" si="72">(CO4-CN4)/CN4</f>
        <v>2.3994354269583629E-2</v>
      </c>
      <c r="CP5" s="5">
        <f t="shared" si="72"/>
        <v>2.1134849529060418E-2</v>
      </c>
      <c r="CQ5" s="5">
        <f t="shared" ref="CQ5" si="73">(CQ4-CP4)/CP4</f>
        <v>1.2373453318335208E-2</v>
      </c>
      <c r="CR5" s="5">
        <f t="shared" ref="CR5" si="74">(CR4-CQ4)/CQ4</f>
        <v>0.02</v>
      </c>
      <c r="CS5" s="5">
        <f t="shared" ref="CS5" si="75">(CS4-CR4)/CR4</f>
        <v>2.0915032679738561E-2</v>
      </c>
      <c r="CT5" s="5">
        <f t="shared" ref="CT5" si="76">(CT4-CS4)/CS4</f>
        <v>2.1126760563380281E-2</v>
      </c>
      <c r="CU5" s="5">
        <f t="shared" ref="CU5" si="77">(CU4-CT4)/CT4</f>
        <v>2.1943573667711599E-2</v>
      </c>
      <c r="CV5" s="5">
        <f t="shared" ref="CV5" si="78">(CV4-CU4)/CU4</f>
        <v>1.8404907975460124E-2</v>
      </c>
      <c r="CW5" s="5">
        <f t="shared" ref="CW5" si="79">(CW4-CV4)/CV4</f>
        <v>2.4899598393574297E-2</v>
      </c>
      <c r="CX5" s="5">
        <f t="shared" ref="CX5" si="80">(CX4-CW4)/CW4</f>
        <v>2.9192789968652037E-2</v>
      </c>
      <c r="CY5" s="5">
        <f t="shared" ref="CY5" si="81">(CY4-CX4)/CX4</f>
        <v>2.3605558728345709E-2</v>
      </c>
      <c r="CZ5" s="5">
        <f t="shared" ref="CZ5" si="82">(CZ4-CY4)/CY4</f>
        <v>2.4177050399851217E-2</v>
      </c>
      <c r="DA5" s="5">
        <f t="shared" ref="DA5" si="83">(DA4-CZ4)/CZ4</f>
        <v>2.0882513165062646E-2</v>
      </c>
      <c r="DB5" s="5">
        <f t="shared" ref="DB5:DC5" si="84">(DB4-DA4)/DA4</f>
        <v>1.1561721807186055E-2</v>
      </c>
      <c r="DC5" s="5">
        <f t="shared" si="84"/>
        <v>1.8111482328116758E-2</v>
      </c>
      <c r="DD5" s="5">
        <f t="shared" ref="DD5" si="85">(DD4-DC4)/DC4</f>
        <v>1.8998272884283247E-2</v>
      </c>
      <c r="DE5" s="5">
        <f t="shared" ref="DE5" si="86">(DE4-DD4)/DD4</f>
        <v>1.7118644067796611E-2</v>
      </c>
      <c r="DF5" s="5">
        <f t="shared" ref="DF5" si="87">(DF4-DE4)/DE4</f>
        <v>3.39943342776204E-2</v>
      </c>
      <c r="DG5" s="5">
        <f t="shared" ref="DG5" si="88">(DG4-DF4)/DF4</f>
        <v>1.3215149073327961E-2</v>
      </c>
      <c r="DH5" s="5">
        <f t="shared" ref="DH5" si="89">(DH4-DG4)/DG4</f>
        <v>2.3063464291394942E-2</v>
      </c>
      <c r="DI5" s="5">
        <f t="shared" ref="DI5" si="90">(DI4-DH4)/DH4</f>
        <v>2.751865671641791E-2</v>
      </c>
      <c r="DJ5" s="5">
        <f t="shared" ref="DJ5" si="91">(DJ4-DI4)/DI4</f>
        <v>2.4058102587380843E-2</v>
      </c>
      <c r="DK5" s="5">
        <f t="shared" ref="DK5" si="92">(DK4-DJ4)/DJ4</f>
        <v>7.8309692671394791E-3</v>
      </c>
      <c r="DL5" s="5">
        <f t="shared" ref="DL5" si="93">(DL4-DK4)/DK4</f>
        <v>5.7176367101598007E-3</v>
      </c>
      <c r="DM5" s="5">
        <f t="shared" ref="DM5" si="94">(DM4-DL4)/DL4</f>
        <v>4.5189504373177843E-3</v>
      </c>
      <c r="DN5" s="5">
        <f t="shared" ref="DN5" si="95">(DN4-DM4)/DM4</f>
        <v>2.6121027427078798E-3</v>
      </c>
      <c r="DO5" s="9">
        <v>1.0999999999999999E-2</v>
      </c>
      <c r="DP5" s="9">
        <v>0.02</v>
      </c>
      <c r="DQ5" s="9">
        <v>0.02</v>
      </c>
      <c r="DR5" s="9">
        <v>2.1999999999999999E-2</v>
      </c>
    </row>
    <row r="25" spans="15:15" x14ac:dyDescent="0.25">
      <c r="O25" t="s">
        <v>120</v>
      </c>
    </row>
  </sheetData>
  <mergeCells count="1">
    <mergeCell ref="A1:X1"/>
  </mergeCells>
  <pageMargins left="0.75" right="0.75" top="0.75" bottom="0.5" header="0.5" footer="0.7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opLeftCell="AO1" workbookViewId="0">
      <selection sqref="A1:V1"/>
    </sheetView>
  </sheetViews>
  <sheetFormatPr defaultRowHeight="15" x14ac:dyDescent="0.25"/>
  <cols>
    <col min="1" max="1" width="40.7109375" customWidth="1"/>
    <col min="2" max="2" width="7" hidden="1" customWidth="1"/>
    <col min="3" max="52" width="7" customWidth="1"/>
  </cols>
  <sheetData>
    <row r="1" spans="1:61" ht="17.25" x14ac:dyDescent="0.3">
      <c r="A1" s="19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61" x14ac:dyDescent="0.25">
      <c r="A2" s="2" t="s">
        <v>121</v>
      </c>
    </row>
    <row r="3" spans="1:61" x14ac:dyDescent="0.25"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  <c r="G3" s="3" t="s">
        <v>72</v>
      </c>
      <c r="H3" s="3" t="s">
        <v>73</v>
      </c>
      <c r="I3" s="3" t="s">
        <v>74</v>
      </c>
      <c r="J3" s="3" t="s">
        <v>75</v>
      </c>
      <c r="K3" s="3" t="s">
        <v>76</v>
      </c>
      <c r="L3" s="3" t="s">
        <v>77</v>
      </c>
      <c r="M3" s="3" t="s">
        <v>78</v>
      </c>
      <c r="N3" s="3" t="s">
        <v>79</v>
      </c>
      <c r="O3" s="3" t="s">
        <v>80</v>
      </c>
      <c r="P3" s="3" t="s">
        <v>81</v>
      </c>
      <c r="Q3" s="3" t="s">
        <v>82</v>
      </c>
      <c r="R3" s="3" t="s">
        <v>83</v>
      </c>
      <c r="S3" s="3" t="s">
        <v>84</v>
      </c>
      <c r="T3" s="3" t="s">
        <v>85</v>
      </c>
      <c r="U3" s="3" t="s">
        <v>86</v>
      </c>
      <c r="V3" s="3" t="s">
        <v>87</v>
      </c>
      <c r="W3" s="3" t="s">
        <v>88</v>
      </c>
      <c r="X3" s="3" t="s">
        <v>89</v>
      </c>
      <c r="Y3" s="3" t="s">
        <v>90</v>
      </c>
      <c r="Z3" s="3" t="s">
        <v>91</v>
      </c>
      <c r="AA3" s="3" t="s">
        <v>92</v>
      </c>
      <c r="AB3" s="3" t="s">
        <v>93</v>
      </c>
      <c r="AC3" s="3" t="s">
        <v>94</v>
      </c>
      <c r="AD3" s="3" t="s">
        <v>95</v>
      </c>
      <c r="AE3" s="3" t="s">
        <v>96</v>
      </c>
      <c r="AF3" s="3" t="s">
        <v>97</v>
      </c>
      <c r="AG3" s="3" t="s">
        <v>98</v>
      </c>
      <c r="AH3" s="3" t="s">
        <v>99</v>
      </c>
      <c r="AI3" s="3" t="s">
        <v>100</v>
      </c>
      <c r="AJ3" s="3" t="s">
        <v>101</v>
      </c>
      <c r="AK3" s="3" t="s">
        <v>102</v>
      </c>
      <c r="AL3" s="3" t="s">
        <v>103</v>
      </c>
      <c r="AM3" s="3" t="s">
        <v>104</v>
      </c>
      <c r="AN3" s="3" t="s">
        <v>105</v>
      </c>
      <c r="AO3" s="3" t="s">
        <v>106</v>
      </c>
      <c r="AP3" s="3" t="s">
        <v>107</v>
      </c>
      <c r="AQ3" s="3" t="s">
        <v>108</v>
      </c>
      <c r="AR3" s="3" t="s">
        <v>109</v>
      </c>
      <c r="AS3" s="3" t="s">
        <v>110</v>
      </c>
      <c r="AT3" s="3" t="s">
        <v>111</v>
      </c>
      <c r="AU3" s="3" t="s">
        <v>112</v>
      </c>
      <c r="AV3" s="3" t="s">
        <v>113</v>
      </c>
      <c r="AW3" s="3" t="s">
        <v>114</v>
      </c>
      <c r="AX3" s="3" t="s">
        <v>115</v>
      </c>
      <c r="AY3" s="3" t="s">
        <v>116</v>
      </c>
      <c r="AZ3" s="3" t="s">
        <v>117</v>
      </c>
      <c r="BA3" s="7">
        <v>2017</v>
      </c>
      <c r="BB3" s="7">
        <v>2018</v>
      </c>
      <c r="BC3" s="7">
        <v>2019</v>
      </c>
      <c r="BD3" s="7">
        <v>2020</v>
      </c>
      <c r="BE3" s="7">
        <v>2021</v>
      </c>
      <c r="BF3" s="7">
        <v>2022</v>
      </c>
      <c r="BG3" s="7">
        <v>2023</v>
      </c>
      <c r="BH3" s="7">
        <v>2024</v>
      </c>
      <c r="BI3" s="7">
        <v>2025</v>
      </c>
    </row>
    <row r="4" spans="1:61" x14ac:dyDescent="0.25">
      <c r="A4" s="3" t="s">
        <v>122</v>
      </c>
      <c r="B4" s="10" t="s">
        <v>123</v>
      </c>
      <c r="C4" s="4">
        <v>5.5</v>
      </c>
      <c r="D4" s="4">
        <v>5.6</v>
      </c>
      <c r="E4" s="4">
        <v>6.5</v>
      </c>
      <c r="F4" s="4">
        <v>1.6</v>
      </c>
      <c r="G4" s="4">
        <v>3</v>
      </c>
      <c r="H4" s="4">
        <v>3.9</v>
      </c>
      <c r="I4" s="4">
        <v>4.0999999999999996</v>
      </c>
      <c r="J4" s="4">
        <v>-1.1000000000000001</v>
      </c>
      <c r="K4" s="4">
        <v>-1.5</v>
      </c>
      <c r="L4" s="4">
        <v>5.9</v>
      </c>
      <c r="M4" s="4">
        <v>1.9</v>
      </c>
      <c r="N4" s="4">
        <v>2.2000000000000002</v>
      </c>
      <c r="O4" s="4">
        <v>3.9</v>
      </c>
      <c r="P4" s="4">
        <v>-0.5</v>
      </c>
      <c r="Q4" s="4">
        <v>-0.7</v>
      </c>
      <c r="R4" s="4">
        <v>3.7</v>
      </c>
      <c r="S4" s="4">
        <v>2.6</v>
      </c>
      <c r="T4" s="4">
        <v>4.2</v>
      </c>
      <c r="U4" s="4">
        <v>4</v>
      </c>
      <c r="V4" s="4">
        <v>4.9000000000000004</v>
      </c>
      <c r="W4" s="4">
        <v>0.3</v>
      </c>
      <c r="X4" s="4">
        <v>0</v>
      </c>
      <c r="Y4" s="4">
        <v>0.6</v>
      </c>
      <c r="Z4" s="4">
        <v>1.5</v>
      </c>
      <c r="AA4" s="4">
        <v>1.4</v>
      </c>
      <c r="AB4" s="4">
        <v>2</v>
      </c>
      <c r="AC4" s="4">
        <v>0</v>
      </c>
      <c r="AD4" s="4">
        <v>5.3</v>
      </c>
      <c r="AE4" s="4">
        <v>3</v>
      </c>
      <c r="AF4" s="4">
        <v>2.9</v>
      </c>
      <c r="AG4" s="4">
        <v>3.3</v>
      </c>
      <c r="AH4" s="4">
        <v>2.2000000000000002</v>
      </c>
      <c r="AI4" s="4">
        <v>2.9</v>
      </c>
      <c r="AJ4" s="4">
        <v>3.7</v>
      </c>
      <c r="AK4" s="4">
        <v>0.8</v>
      </c>
      <c r="AL4" s="4">
        <v>0.5</v>
      </c>
      <c r="AM4" s="4">
        <v>0.4</v>
      </c>
      <c r="AN4" s="4">
        <v>2.7</v>
      </c>
      <c r="AO4" s="4">
        <v>2.2999999999999998</v>
      </c>
      <c r="AP4" s="4">
        <v>3.9</v>
      </c>
      <c r="AQ4" s="4">
        <v>0.9</v>
      </c>
      <c r="AR4" s="4">
        <v>-0.5</v>
      </c>
      <c r="AS4" s="4">
        <v>-4.9000000000000004</v>
      </c>
      <c r="AT4" s="4">
        <v>1.9</v>
      </c>
      <c r="AU4" s="4">
        <v>1.3</v>
      </c>
      <c r="AV4" s="4">
        <v>0.2</v>
      </c>
      <c r="AW4" s="4">
        <v>0.9</v>
      </c>
      <c r="AX4" s="4">
        <v>1.7</v>
      </c>
      <c r="AY4" s="4">
        <v>1.6</v>
      </c>
      <c r="AZ4" s="4">
        <v>1.3</v>
      </c>
      <c r="BA4" s="7">
        <v>1.7</v>
      </c>
      <c r="BB4" s="7">
        <v>2.2999999999999998</v>
      </c>
      <c r="BC4" s="7">
        <v>2.2999999999999998</v>
      </c>
      <c r="BD4" s="7">
        <v>2.2999999999999998</v>
      </c>
      <c r="BE4" s="7">
        <v>2</v>
      </c>
      <c r="BF4" s="7">
        <v>2.1</v>
      </c>
      <c r="BG4" s="7">
        <v>1.9</v>
      </c>
      <c r="BH4" s="7">
        <v>1.8</v>
      </c>
      <c r="BI4" s="7">
        <v>1.7</v>
      </c>
    </row>
    <row r="5" spans="1:61" x14ac:dyDescent="0.25">
      <c r="A5" t="s">
        <v>124</v>
      </c>
    </row>
    <row r="20" spans="9:9" x14ac:dyDescent="0.25">
      <c r="I20" t="s">
        <v>125</v>
      </c>
    </row>
  </sheetData>
  <mergeCells count="1">
    <mergeCell ref="A1:V1"/>
  </mergeCells>
  <pageMargins left="0.75" right="0.75" top="0.75" bottom="0.5" header="0.5" footer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"/>
  <sheetViews>
    <sheetView workbookViewId="0">
      <selection activeCell="A4" sqref="A4"/>
    </sheetView>
  </sheetViews>
  <sheetFormatPr defaultRowHeight="15" x14ac:dyDescent="0.25"/>
  <cols>
    <col min="1" max="1" width="25.5703125" customWidth="1"/>
    <col min="2" max="39" width="7" customWidth="1"/>
  </cols>
  <sheetData>
    <row r="1" spans="1:39" ht="22.5" customHeight="1" x14ac:dyDescent="0.3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3" spans="1:39" x14ac:dyDescent="0.25"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85</v>
      </c>
      <c r="H3" s="3" t="s">
        <v>86</v>
      </c>
      <c r="I3" s="3" t="s">
        <v>87</v>
      </c>
      <c r="J3" s="3" t="s">
        <v>88</v>
      </c>
      <c r="K3" s="3" t="s">
        <v>89</v>
      </c>
      <c r="L3" s="3" t="s">
        <v>90</v>
      </c>
      <c r="M3" s="3" t="s">
        <v>91</v>
      </c>
      <c r="N3" s="3" t="s">
        <v>92</v>
      </c>
      <c r="O3" s="3" t="s">
        <v>93</v>
      </c>
      <c r="P3" s="3" t="s">
        <v>94</v>
      </c>
      <c r="Q3" s="3" t="s">
        <v>95</v>
      </c>
      <c r="R3" s="3" t="s">
        <v>96</v>
      </c>
      <c r="S3" s="3" t="s">
        <v>97</v>
      </c>
      <c r="T3" s="3" t="s">
        <v>98</v>
      </c>
      <c r="U3" s="3" t="s">
        <v>99</v>
      </c>
      <c r="V3" s="3" t="s">
        <v>100</v>
      </c>
      <c r="W3" s="3" t="s">
        <v>101</v>
      </c>
      <c r="X3" s="3" t="s">
        <v>102</v>
      </c>
      <c r="Y3" s="3" t="s">
        <v>103</v>
      </c>
      <c r="Z3" s="3" t="s">
        <v>104</v>
      </c>
      <c r="AA3" s="3" t="s">
        <v>105</v>
      </c>
      <c r="AB3" s="3" t="s">
        <v>106</v>
      </c>
      <c r="AC3" s="3" t="s">
        <v>107</v>
      </c>
      <c r="AD3" s="3" t="s">
        <v>108</v>
      </c>
      <c r="AE3" s="3" t="s">
        <v>109</v>
      </c>
      <c r="AF3" s="3" t="s">
        <v>110</v>
      </c>
      <c r="AG3" s="3" t="s">
        <v>111</v>
      </c>
      <c r="AH3" s="3" t="s">
        <v>112</v>
      </c>
      <c r="AI3" s="3" t="s">
        <v>113</v>
      </c>
      <c r="AJ3" s="3" t="s">
        <v>114</v>
      </c>
      <c r="AK3" s="3" t="s">
        <v>115</v>
      </c>
      <c r="AL3" s="3" t="s">
        <v>116</v>
      </c>
      <c r="AM3" s="3" t="s">
        <v>117</v>
      </c>
    </row>
    <row r="4" spans="1:39" x14ac:dyDescent="0.25">
      <c r="A4" s="3" t="s">
        <v>126</v>
      </c>
      <c r="B4" s="4">
        <v>6.1</v>
      </c>
      <c r="C4" s="4">
        <v>6.9</v>
      </c>
      <c r="D4" s="4">
        <v>8.9</v>
      </c>
      <c r="E4" s="4">
        <v>9.5</v>
      </c>
      <c r="F4" s="4">
        <v>10</v>
      </c>
      <c r="G4" s="4">
        <v>9.6</v>
      </c>
      <c r="H4" s="4">
        <v>8.6</v>
      </c>
      <c r="I4" s="4">
        <v>7.5</v>
      </c>
      <c r="J4" s="4">
        <v>7.5</v>
      </c>
      <c r="K4" s="4">
        <v>8.3000000000000007</v>
      </c>
      <c r="L4" s="4">
        <v>9.1</v>
      </c>
      <c r="M4" s="4">
        <v>9.3000000000000007</v>
      </c>
      <c r="N4" s="4">
        <v>10.1</v>
      </c>
      <c r="O4" s="4">
        <v>10.9</v>
      </c>
      <c r="P4" s="4">
        <v>11.9</v>
      </c>
      <c r="Q4" s="4">
        <v>11.8</v>
      </c>
      <c r="R4" s="4">
        <v>9.8000000000000007</v>
      </c>
      <c r="S4" s="4">
        <v>8.1999999999999993</v>
      </c>
      <c r="T4" s="4">
        <v>7.3</v>
      </c>
      <c r="U4" s="4">
        <v>6</v>
      </c>
      <c r="V4" s="4">
        <v>5.2</v>
      </c>
      <c r="W4" s="4">
        <v>4.9000000000000004</v>
      </c>
      <c r="X4" s="4">
        <v>4.7</v>
      </c>
      <c r="Y4" s="4">
        <v>4.8</v>
      </c>
      <c r="Z4" s="4">
        <v>5.8</v>
      </c>
      <c r="AA4" s="4">
        <v>5.8</v>
      </c>
      <c r="AB4" s="4">
        <v>5.0999999999999996</v>
      </c>
      <c r="AC4" s="4">
        <v>3.9</v>
      </c>
      <c r="AD4" s="4">
        <v>2.7</v>
      </c>
      <c r="AE4" s="4">
        <v>1.9</v>
      </c>
      <c r="AF4" s="4">
        <v>3.6</v>
      </c>
      <c r="AG4" s="4">
        <v>4.2</v>
      </c>
      <c r="AH4" s="4">
        <v>4</v>
      </c>
      <c r="AI4" s="4">
        <v>4.5</v>
      </c>
      <c r="AJ4" s="4">
        <v>4.4000000000000004</v>
      </c>
      <c r="AK4" s="4">
        <v>4</v>
      </c>
      <c r="AL4" s="4">
        <v>3.8</v>
      </c>
      <c r="AM4" s="4">
        <v>3.4</v>
      </c>
    </row>
    <row r="5" spans="1:39" x14ac:dyDescent="0.25">
      <c r="A5" s="3" t="s">
        <v>127</v>
      </c>
      <c r="B5" s="4">
        <v>160.19999999999999</v>
      </c>
      <c r="C5" s="4">
        <v>181.8</v>
      </c>
      <c r="D5" s="4">
        <v>236.2</v>
      </c>
      <c r="E5" s="4">
        <v>253</v>
      </c>
      <c r="F5" s="4">
        <v>268.8</v>
      </c>
      <c r="G5" s="4">
        <v>261.89999999999998</v>
      </c>
      <c r="H5" s="4">
        <v>238.7</v>
      </c>
      <c r="I5" s="4">
        <v>208.2</v>
      </c>
      <c r="J5" s="4">
        <v>210.8</v>
      </c>
      <c r="K5" s="4">
        <v>232.8</v>
      </c>
      <c r="L5" s="4">
        <v>253.4</v>
      </c>
      <c r="M5" s="4">
        <v>259.8</v>
      </c>
      <c r="N5" s="4">
        <v>284.3</v>
      </c>
      <c r="O5" s="4">
        <v>305.60000000000002</v>
      </c>
      <c r="P5" s="4">
        <v>335.2</v>
      </c>
      <c r="Q5" s="4">
        <v>329</v>
      </c>
      <c r="R5" s="4">
        <v>271.39999999999998</v>
      </c>
      <c r="S5" s="4">
        <v>227.7</v>
      </c>
      <c r="T5" s="4">
        <v>202.2</v>
      </c>
      <c r="U5" s="4">
        <v>166</v>
      </c>
      <c r="V5" s="4">
        <v>144.30000000000001</v>
      </c>
      <c r="W5" s="4">
        <v>138.6</v>
      </c>
      <c r="X5" s="4">
        <v>130.6</v>
      </c>
      <c r="Y5" s="4">
        <v>133</v>
      </c>
      <c r="Z5" s="4">
        <v>159.1</v>
      </c>
      <c r="AA5" s="4">
        <v>160.4</v>
      </c>
      <c r="AB5" s="4">
        <v>140.19999999999999</v>
      </c>
      <c r="AC5" s="4">
        <v>108.4</v>
      </c>
      <c r="AD5" s="4">
        <v>76.7</v>
      </c>
      <c r="AE5" s="4">
        <v>51.2</v>
      </c>
      <c r="AF5" s="4">
        <v>98.3</v>
      </c>
      <c r="AG5" s="4">
        <v>113.9</v>
      </c>
      <c r="AH5" s="4">
        <v>108.3</v>
      </c>
      <c r="AI5" s="4">
        <v>118.8</v>
      </c>
      <c r="AJ5" s="4">
        <v>117.5</v>
      </c>
      <c r="AK5" s="4">
        <v>106.4</v>
      </c>
      <c r="AL5" s="4">
        <v>101.7</v>
      </c>
      <c r="AM5" s="4">
        <v>91.5</v>
      </c>
    </row>
  </sheetData>
  <mergeCells count="1">
    <mergeCell ref="A1:W1"/>
  </mergeCells>
  <pageMargins left="0.75" right="0.75" top="0.75" bottom="0.5" header="0.5" footer="0.7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C21" sqref="C21"/>
    </sheetView>
  </sheetViews>
  <sheetFormatPr defaultRowHeight="15" x14ac:dyDescent="0.25"/>
  <cols>
    <col min="1" max="1" width="15.85546875" customWidth="1"/>
    <col min="2" max="2" width="17" customWidth="1"/>
    <col min="3" max="3" width="22.7109375" customWidth="1"/>
    <col min="4" max="8" width="7" customWidth="1"/>
    <col min="9" max="14" width="9" customWidth="1"/>
  </cols>
  <sheetData>
    <row r="1" spans="1:18" ht="17.25" x14ac:dyDescent="0.3">
      <c r="A1" s="21" t="s">
        <v>187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5">
      <c r="A2" s="2" t="s">
        <v>134</v>
      </c>
    </row>
    <row r="3" spans="1:18" x14ac:dyDescent="0.25">
      <c r="D3" s="3" t="s">
        <v>106</v>
      </c>
      <c r="E3" s="3" t="s">
        <v>107</v>
      </c>
      <c r="F3" s="3" t="s">
        <v>108</v>
      </c>
      <c r="G3" s="3" t="s">
        <v>109</v>
      </c>
      <c r="H3" s="3" t="s">
        <v>110</v>
      </c>
      <c r="I3" s="3" t="s">
        <v>111</v>
      </c>
      <c r="J3" s="3" t="s">
        <v>112</v>
      </c>
      <c r="K3" s="3" t="s">
        <v>113</v>
      </c>
      <c r="L3" s="3" t="s">
        <v>114</v>
      </c>
      <c r="M3" s="3" t="s">
        <v>115</v>
      </c>
      <c r="N3" s="3" t="s">
        <v>116</v>
      </c>
    </row>
    <row r="4" spans="1:18" x14ac:dyDescent="0.25">
      <c r="A4" s="3" t="s">
        <v>133</v>
      </c>
      <c r="B4" s="3" t="s">
        <v>132</v>
      </c>
      <c r="C4" s="3" t="s">
        <v>131</v>
      </c>
      <c r="D4" s="4">
        <v>66489</v>
      </c>
      <c r="E4" s="4">
        <v>55932</v>
      </c>
      <c r="F4" s="4">
        <v>25159</v>
      </c>
      <c r="G4" s="4">
        <v>52551</v>
      </c>
      <c r="H4" s="4">
        <v>59680</v>
      </c>
      <c r="I4" s="4">
        <v>118847</v>
      </c>
      <c r="J4" s="4">
        <v>121628</v>
      </c>
      <c r="K4" s="4">
        <v>119035</v>
      </c>
      <c r="L4" s="4">
        <v>149723</v>
      </c>
      <c r="M4" s="4">
        <v>175964</v>
      </c>
      <c r="N4" s="4">
        <v>185593</v>
      </c>
    </row>
  </sheetData>
  <mergeCells count="1">
    <mergeCell ref="A1:R1"/>
  </mergeCells>
  <pageMargins left="0.75" right="0.75" top="0.75" bottom="0.5" header="0.5" footer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topLeftCell="AI1" workbookViewId="0">
      <selection activeCell="AP21" sqref="AP21"/>
    </sheetView>
  </sheetViews>
  <sheetFormatPr defaultRowHeight="15" x14ac:dyDescent="0.25"/>
  <cols>
    <col min="1" max="1" width="15.85546875" customWidth="1"/>
    <col min="2" max="2" width="17" customWidth="1"/>
    <col min="3" max="3" width="30.42578125" customWidth="1"/>
    <col min="4" max="52" width="9.140625" customWidth="1"/>
  </cols>
  <sheetData>
    <row r="1" spans="1:52" ht="17.25" x14ac:dyDescent="0.3">
      <c r="A1" s="1" t="s">
        <v>135</v>
      </c>
    </row>
    <row r="2" spans="1:52" x14ac:dyDescent="0.25">
      <c r="A2" s="2" t="s">
        <v>134</v>
      </c>
    </row>
    <row r="3" spans="1:52" x14ac:dyDescent="0.25">
      <c r="D3" s="3" t="s">
        <v>136</v>
      </c>
      <c r="E3" s="3" t="s">
        <v>137</v>
      </c>
      <c r="F3" s="3" t="s">
        <v>138</v>
      </c>
      <c r="G3" s="3" t="s">
        <v>139</v>
      </c>
      <c r="H3" s="3" t="s">
        <v>140</v>
      </c>
      <c r="I3" s="3" t="s">
        <v>141</v>
      </c>
      <c r="J3" s="3" t="s">
        <v>142</v>
      </c>
      <c r="K3" s="3" t="s">
        <v>143</v>
      </c>
      <c r="L3" s="3" t="s">
        <v>144</v>
      </c>
      <c r="M3" s="3" t="s">
        <v>145</v>
      </c>
      <c r="N3" s="3" t="s">
        <v>146</v>
      </c>
      <c r="O3" s="3" t="s">
        <v>147</v>
      </c>
      <c r="P3" s="3" t="s">
        <v>148</v>
      </c>
      <c r="Q3" s="3" t="s">
        <v>149</v>
      </c>
      <c r="R3" s="3" t="s">
        <v>150</v>
      </c>
      <c r="S3" s="3" t="s">
        <v>151</v>
      </c>
      <c r="T3" s="3" t="s">
        <v>152</v>
      </c>
      <c r="U3" s="3" t="s">
        <v>153</v>
      </c>
      <c r="V3" s="3" t="s">
        <v>154</v>
      </c>
      <c r="W3" s="3" t="s">
        <v>155</v>
      </c>
      <c r="X3" s="3" t="s">
        <v>156</v>
      </c>
      <c r="Y3" s="3" t="s">
        <v>157</v>
      </c>
      <c r="Z3" s="3" t="s">
        <v>158</v>
      </c>
      <c r="AA3" s="3" t="s">
        <v>159</v>
      </c>
      <c r="AB3" s="3" t="s">
        <v>160</v>
      </c>
      <c r="AC3" s="3" t="s">
        <v>161</v>
      </c>
      <c r="AD3" s="3" t="s">
        <v>162</v>
      </c>
      <c r="AE3" s="3" t="s">
        <v>163</v>
      </c>
      <c r="AF3" s="3" t="s">
        <v>164</v>
      </c>
      <c r="AG3" s="3" t="s">
        <v>165</v>
      </c>
      <c r="AH3" s="3" t="s">
        <v>166</v>
      </c>
      <c r="AI3" s="3" t="s">
        <v>167</v>
      </c>
      <c r="AJ3" s="3" t="s">
        <v>168</v>
      </c>
      <c r="AK3" s="3" t="s">
        <v>169</v>
      </c>
      <c r="AL3" s="3" t="s">
        <v>170</v>
      </c>
      <c r="AM3" s="3" t="s">
        <v>171</v>
      </c>
      <c r="AN3" s="3" t="s">
        <v>172</v>
      </c>
      <c r="AO3" s="3" t="s">
        <v>173</v>
      </c>
      <c r="AP3" s="3" t="s">
        <v>174</v>
      </c>
      <c r="AQ3" s="3" t="s">
        <v>175</v>
      </c>
      <c r="AR3" s="3" t="s">
        <v>176</v>
      </c>
      <c r="AS3" s="3" t="s">
        <v>177</v>
      </c>
      <c r="AT3" s="3" t="s">
        <v>178</v>
      </c>
      <c r="AU3" s="3" t="s">
        <v>179</v>
      </c>
      <c r="AV3" s="3" t="s">
        <v>180</v>
      </c>
      <c r="AW3" s="3" t="s">
        <v>181</v>
      </c>
      <c r="AX3" s="3" t="s">
        <v>182</v>
      </c>
      <c r="AY3" s="3" t="s">
        <v>183</v>
      </c>
      <c r="AZ3" s="3" t="s">
        <v>184</v>
      </c>
    </row>
    <row r="4" spans="1:52" x14ac:dyDescent="0.25">
      <c r="A4" s="3" t="s">
        <v>133</v>
      </c>
      <c r="B4" s="3" t="s">
        <v>132</v>
      </c>
      <c r="C4" s="3" t="s">
        <v>185</v>
      </c>
      <c r="D4" s="4">
        <v>14811</v>
      </c>
      <c r="E4" s="4">
        <v>12490</v>
      </c>
      <c r="F4" s="4">
        <v>14761</v>
      </c>
      <c r="G4" s="4">
        <v>12459</v>
      </c>
      <c r="H4" s="4">
        <v>10697</v>
      </c>
      <c r="I4" s="4">
        <v>6606</v>
      </c>
      <c r="J4" s="4">
        <v>8566</v>
      </c>
      <c r="K4" s="4">
        <v>6724</v>
      </c>
      <c r="L4" s="4">
        <v>881</v>
      </c>
      <c r="M4" s="4">
        <v>3185</v>
      </c>
      <c r="N4" s="4">
        <v>5510</v>
      </c>
      <c r="O4" s="4">
        <v>5044</v>
      </c>
      <c r="P4" s="4">
        <v>5099</v>
      </c>
      <c r="Q4" s="4">
        <v>8512</v>
      </c>
      <c r="R4" s="4">
        <v>6579</v>
      </c>
      <c r="S4" s="4">
        <v>3796</v>
      </c>
      <c r="T4" s="4">
        <v>9919</v>
      </c>
      <c r="U4" s="4">
        <v>17611</v>
      </c>
      <c r="V4" s="4">
        <v>21649</v>
      </c>
      <c r="W4" s="4">
        <v>19554</v>
      </c>
      <c r="X4" s="4">
        <v>22710</v>
      </c>
      <c r="Y4" s="4">
        <v>18418</v>
      </c>
      <c r="Z4" s="4">
        <v>26497</v>
      </c>
      <c r="AA4" s="4">
        <v>21776</v>
      </c>
      <c r="AB4" s="4">
        <v>26378</v>
      </c>
      <c r="AC4" s="4">
        <v>22062</v>
      </c>
      <c r="AD4" s="4">
        <v>20847</v>
      </c>
      <c r="AE4" s="4">
        <v>20823</v>
      </c>
      <c r="AF4" s="4">
        <v>18572</v>
      </c>
      <c r="AG4" s="4">
        <v>21469</v>
      </c>
      <c r="AH4" s="4">
        <v>23291</v>
      </c>
      <c r="AI4" s="4">
        <v>18634</v>
      </c>
      <c r="AJ4" s="4">
        <v>17502</v>
      </c>
      <c r="AK4" s="4">
        <v>23892</v>
      </c>
      <c r="AL4" s="4">
        <v>22864</v>
      </c>
      <c r="AM4" s="4">
        <v>21513</v>
      </c>
      <c r="AN4" s="4">
        <v>18833</v>
      </c>
      <c r="AO4" s="4">
        <v>20142</v>
      </c>
      <c r="AP4" s="4">
        <v>22917</v>
      </c>
      <c r="AQ4" s="4">
        <v>23219</v>
      </c>
      <c r="AR4" s="4">
        <v>26382</v>
      </c>
      <c r="AS4" s="4">
        <v>24548</v>
      </c>
      <c r="AT4" s="4">
        <v>26867</v>
      </c>
      <c r="AU4" s="4">
        <v>23549</v>
      </c>
      <c r="AV4" s="4">
        <v>27355</v>
      </c>
      <c r="AW4" s="4">
        <v>32375</v>
      </c>
      <c r="AX4" s="4">
        <v>29765</v>
      </c>
      <c r="AY4" s="4">
        <v>29036</v>
      </c>
      <c r="AZ4" s="4">
        <v>31075</v>
      </c>
    </row>
    <row r="5" spans="1:52" x14ac:dyDescent="0.25">
      <c r="C5" s="3" t="s">
        <v>186</v>
      </c>
      <c r="D5" s="4">
        <v>4269</v>
      </c>
      <c r="E5" s="4">
        <v>10825</v>
      </c>
      <c r="F5" s="4">
        <v>11157</v>
      </c>
      <c r="G5" s="4">
        <v>6529</v>
      </c>
      <c r="H5" s="4">
        <v>4955</v>
      </c>
      <c r="I5" s="4">
        <v>10175</v>
      </c>
      <c r="J5" s="4">
        <v>12643</v>
      </c>
      <c r="K5" s="4">
        <v>8494</v>
      </c>
      <c r="L5" s="4">
        <v>3541</v>
      </c>
      <c r="M5" s="4">
        <v>6761</v>
      </c>
      <c r="N5" s="4">
        <v>12498</v>
      </c>
      <c r="O5" s="4">
        <v>12958</v>
      </c>
      <c r="P5" s="4">
        <v>5364</v>
      </c>
      <c r="Q5" s="4">
        <v>7393</v>
      </c>
      <c r="R5" s="4">
        <v>15468</v>
      </c>
      <c r="S5" s="4">
        <v>11263</v>
      </c>
      <c r="T5" s="4">
        <v>4753</v>
      </c>
      <c r="U5" s="4">
        <v>807</v>
      </c>
      <c r="V5" s="4">
        <v>-898</v>
      </c>
      <c r="W5" s="4">
        <v>4051</v>
      </c>
      <c r="X5" s="4">
        <v>2120</v>
      </c>
      <c r="Y5" s="4">
        <v>9383</v>
      </c>
      <c r="Z5" s="4">
        <v>12446</v>
      </c>
      <c r="AA5" s="4">
        <v>12435</v>
      </c>
      <c r="AB5" s="4">
        <v>5371</v>
      </c>
      <c r="AC5" s="4">
        <v>6048</v>
      </c>
      <c r="AD5" s="4">
        <v>8701</v>
      </c>
      <c r="AE5" s="4">
        <v>7867</v>
      </c>
      <c r="AF5" s="4">
        <v>2670</v>
      </c>
      <c r="AG5" s="4">
        <v>9094</v>
      </c>
      <c r="AH5" s="4">
        <v>12083</v>
      </c>
      <c r="AI5" s="4">
        <v>8267</v>
      </c>
      <c r="AJ5" s="4">
        <v>6893</v>
      </c>
      <c r="AK5" s="4">
        <v>9938</v>
      </c>
      <c r="AL5" s="4">
        <v>13232</v>
      </c>
      <c r="AM5" s="4">
        <v>11669</v>
      </c>
      <c r="AN5" s="4">
        <v>9295</v>
      </c>
      <c r="AO5" s="4">
        <v>11340</v>
      </c>
      <c r="AP5" s="4">
        <v>17318</v>
      </c>
      <c r="AQ5" s="4">
        <v>14527</v>
      </c>
      <c r="AR5" s="4">
        <v>13138</v>
      </c>
      <c r="AS5" s="4">
        <v>13218</v>
      </c>
      <c r="AT5" s="4">
        <v>13338</v>
      </c>
      <c r="AU5" s="4">
        <v>8998</v>
      </c>
      <c r="AV5" s="4">
        <v>1998</v>
      </c>
      <c r="AW5" s="4">
        <v>3090</v>
      </c>
      <c r="AX5" s="4">
        <v>9223</v>
      </c>
      <c r="AY5" s="4">
        <v>9760</v>
      </c>
      <c r="AZ5" s="4">
        <v>6378</v>
      </c>
    </row>
    <row r="6" spans="1:52" x14ac:dyDescent="0.25">
      <c r="G6">
        <f>SUM(D4:G5)</f>
        <v>87301</v>
      </c>
      <c r="K6">
        <f t="shared" ref="K6" si="0">SUM(H4:K5)</f>
        <v>68860</v>
      </c>
      <c r="O6">
        <f t="shared" ref="O6" si="1">SUM(L4:O5)</f>
        <v>50378</v>
      </c>
      <c r="S6">
        <f t="shared" ref="S6" si="2">SUM(P4:S5)</f>
        <v>63474</v>
      </c>
      <c r="W6">
        <f t="shared" ref="W6" si="3">SUM(T4:W5)</f>
        <v>77446</v>
      </c>
      <c r="AA6">
        <f t="shared" ref="AA6" si="4">SUM(X4:AA5)</f>
        <v>125785</v>
      </c>
      <c r="AE6">
        <f t="shared" ref="AE6" si="5">SUM(AB4:AE5)</f>
        <v>118097</v>
      </c>
      <c r="AI6">
        <f t="shared" ref="AI6" si="6">SUM(AF4:AI5)</f>
        <v>114080</v>
      </c>
      <c r="AM6">
        <f t="shared" ref="AM6" si="7">SUM(AJ4:AM5)</f>
        <v>127503</v>
      </c>
      <c r="AQ6">
        <f t="shared" ref="AQ6" si="8">SUM(AN4:AQ5)</f>
        <v>137591</v>
      </c>
      <c r="AU6">
        <f t="shared" ref="AU6" si="9">SUM(AR4:AU5)</f>
        <v>150038</v>
      </c>
      <c r="AY6">
        <f t="shared" ref="AY6" si="10">SUM(AV4:AY5)</f>
        <v>142602</v>
      </c>
    </row>
  </sheetData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" sqref="L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"/>
  <sheetViews>
    <sheetView workbookViewId="0">
      <selection activeCell="S20" sqref="S20"/>
    </sheetView>
  </sheetViews>
  <sheetFormatPr defaultRowHeight="15" x14ac:dyDescent="0.25"/>
  <sheetData>
    <row r="20" spans="1:1" x14ac:dyDescent="0.25">
      <c r="A20" t="s">
        <v>188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9"/>
  <sheetViews>
    <sheetView tabSelected="1" zoomScale="130" zoomScaleNormal="130" workbookViewId="0">
      <selection activeCell="L6" sqref="L6:L9"/>
    </sheetView>
  </sheetViews>
  <sheetFormatPr defaultRowHeight="15" x14ac:dyDescent="0.25"/>
  <cols>
    <col min="1" max="1" width="32.28515625" customWidth="1"/>
  </cols>
  <sheetData>
    <row r="1" spans="1:129" ht="17.25" x14ac:dyDescent="0.3">
      <c r="A1" s="12" t="s">
        <v>189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</row>
    <row r="2" spans="1:129" x14ac:dyDescent="0.25">
      <c r="A2" s="13" t="s">
        <v>190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</row>
    <row r="3" spans="1:129" x14ac:dyDescent="0.25">
      <c r="A3" s="11"/>
      <c r="B3" s="14" t="s">
        <v>191</v>
      </c>
      <c r="C3" s="14" t="s">
        <v>192</v>
      </c>
      <c r="D3" s="14" t="s">
        <v>193</v>
      </c>
      <c r="E3" s="14" t="s">
        <v>194</v>
      </c>
      <c r="F3" s="14" t="s">
        <v>195</v>
      </c>
      <c r="G3" s="14" t="s">
        <v>196</v>
      </c>
      <c r="H3" s="14" t="s">
        <v>197</v>
      </c>
      <c r="I3" s="14" t="s">
        <v>198</v>
      </c>
      <c r="J3" s="14" t="s">
        <v>199</v>
      </c>
      <c r="K3" s="14" t="s">
        <v>200</v>
      </c>
      <c r="L3" s="14" t="s">
        <v>201</v>
      </c>
      <c r="M3" s="14" t="s">
        <v>202</v>
      </c>
      <c r="N3" s="14" t="s">
        <v>203</v>
      </c>
      <c r="O3" s="14" t="s">
        <v>204</v>
      </c>
      <c r="P3" s="14" t="s">
        <v>205</v>
      </c>
      <c r="Q3" s="14" t="s">
        <v>206</v>
      </c>
      <c r="R3" s="14" t="s">
        <v>207</v>
      </c>
      <c r="S3" s="14" t="s">
        <v>208</v>
      </c>
      <c r="T3" s="14" t="s">
        <v>209</v>
      </c>
      <c r="U3" s="14" t="s">
        <v>210</v>
      </c>
      <c r="V3" s="14" t="s">
        <v>211</v>
      </c>
      <c r="W3" s="14" t="s">
        <v>212</v>
      </c>
      <c r="X3" s="14" t="s">
        <v>213</v>
      </c>
      <c r="Y3" s="14" t="s">
        <v>214</v>
      </c>
      <c r="Z3" s="14" t="s">
        <v>215</v>
      </c>
      <c r="AA3" s="14" t="s">
        <v>216</v>
      </c>
      <c r="AB3" s="14" t="s">
        <v>217</v>
      </c>
      <c r="AC3" s="14" t="s">
        <v>218</v>
      </c>
      <c r="AD3" s="14" t="s">
        <v>219</v>
      </c>
      <c r="AE3" s="14" t="s">
        <v>220</v>
      </c>
      <c r="AF3" s="14" t="s">
        <v>221</v>
      </c>
      <c r="AG3" s="14" t="s">
        <v>222</v>
      </c>
      <c r="AH3" s="14" t="s">
        <v>223</v>
      </c>
      <c r="AI3" s="14" t="s">
        <v>224</v>
      </c>
      <c r="AJ3" s="14" t="s">
        <v>225</v>
      </c>
      <c r="AK3" s="14" t="s">
        <v>226</v>
      </c>
      <c r="AL3" s="14" t="s">
        <v>227</v>
      </c>
      <c r="AM3" s="14" t="s">
        <v>228</v>
      </c>
      <c r="AN3" s="14" t="s">
        <v>229</v>
      </c>
      <c r="AO3" s="14" t="s">
        <v>230</v>
      </c>
      <c r="AP3" s="14" t="s">
        <v>231</v>
      </c>
      <c r="AQ3" s="14" t="s">
        <v>232</v>
      </c>
      <c r="AR3" s="14" t="s">
        <v>233</v>
      </c>
      <c r="AS3" s="14" t="s">
        <v>234</v>
      </c>
      <c r="AT3" s="14" t="s">
        <v>235</v>
      </c>
      <c r="AU3" s="14" t="s">
        <v>236</v>
      </c>
      <c r="AV3" s="14" t="s">
        <v>237</v>
      </c>
      <c r="AW3" s="14" t="s">
        <v>238</v>
      </c>
      <c r="AX3" s="14" t="s">
        <v>239</v>
      </c>
      <c r="AY3" s="14" t="s">
        <v>240</v>
      </c>
      <c r="AZ3" s="14" t="s">
        <v>241</v>
      </c>
      <c r="BA3" s="14" t="s">
        <v>242</v>
      </c>
      <c r="BB3" s="14" t="s">
        <v>243</v>
      </c>
      <c r="BC3" s="14" t="s">
        <v>244</v>
      </c>
      <c r="BD3" s="14" t="s">
        <v>245</v>
      </c>
      <c r="BE3" s="14" t="s">
        <v>246</v>
      </c>
      <c r="BF3" s="14" t="s">
        <v>247</v>
      </c>
      <c r="BG3" s="14" t="s">
        <v>248</v>
      </c>
      <c r="BH3" s="14" t="s">
        <v>249</v>
      </c>
      <c r="BI3" s="14" t="s">
        <v>250</v>
      </c>
      <c r="BJ3" s="14" t="s">
        <v>251</v>
      </c>
      <c r="BK3" s="14" t="s">
        <v>252</v>
      </c>
      <c r="BL3" s="14" t="s">
        <v>253</v>
      </c>
      <c r="BM3" s="14" t="s">
        <v>254</v>
      </c>
      <c r="BN3" s="14" t="s">
        <v>255</v>
      </c>
      <c r="BO3" s="14" t="s">
        <v>256</v>
      </c>
      <c r="BP3" s="14" t="s">
        <v>257</v>
      </c>
      <c r="BQ3" s="14" t="s">
        <v>258</v>
      </c>
      <c r="BR3" s="14" t="s">
        <v>259</v>
      </c>
      <c r="BS3" s="14" t="s">
        <v>260</v>
      </c>
      <c r="BT3" s="14" t="s">
        <v>261</v>
      </c>
      <c r="BU3" s="14" t="s">
        <v>262</v>
      </c>
      <c r="BV3" s="14" t="s">
        <v>263</v>
      </c>
      <c r="BW3" s="14" t="s">
        <v>264</v>
      </c>
      <c r="BX3" s="14" t="s">
        <v>265</v>
      </c>
      <c r="BY3" s="14" t="s">
        <v>266</v>
      </c>
      <c r="BZ3" s="14" t="s">
        <v>267</v>
      </c>
      <c r="CA3" s="14" t="s">
        <v>268</v>
      </c>
      <c r="CB3" s="14" t="s">
        <v>269</v>
      </c>
      <c r="CC3" s="14" t="s">
        <v>270</v>
      </c>
      <c r="CD3" s="14" t="s">
        <v>271</v>
      </c>
      <c r="CE3" s="14" t="s">
        <v>272</v>
      </c>
      <c r="CF3" s="14" t="s">
        <v>273</v>
      </c>
      <c r="CG3" s="14" t="s">
        <v>274</v>
      </c>
      <c r="CH3" s="14" t="s">
        <v>275</v>
      </c>
      <c r="CI3" s="14" t="s">
        <v>276</v>
      </c>
      <c r="CJ3" s="14" t="s">
        <v>277</v>
      </c>
      <c r="CK3" s="14" t="s">
        <v>278</v>
      </c>
      <c r="CL3" s="14" t="s">
        <v>279</v>
      </c>
      <c r="CM3" s="14" t="s">
        <v>280</v>
      </c>
      <c r="CN3" s="14" t="s">
        <v>281</v>
      </c>
      <c r="CO3" s="14" t="s">
        <v>282</v>
      </c>
      <c r="CP3" s="14" t="s">
        <v>283</v>
      </c>
      <c r="CQ3" s="14" t="s">
        <v>284</v>
      </c>
      <c r="CR3" s="14" t="s">
        <v>285</v>
      </c>
      <c r="CS3" s="14" t="s">
        <v>286</v>
      </c>
      <c r="CT3" s="14" t="s">
        <v>287</v>
      </c>
      <c r="CU3" s="14" t="s">
        <v>288</v>
      </c>
      <c r="CV3" s="14" t="s">
        <v>289</v>
      </c>
      <c r="CW3" s="14" t="s">
        <v>290</v>
      </c>
      <c r="CX3" s="14" t="s">
        <v>291</v>
      </c>
      <c r="CY3" s="14" t="s">
        <v>292</v>
      </c>
      <c r="CZ3" s="14" t="s">
        <v>293</v>
      </c>
      <c r="DA3" s="14" t="s">
        <v>294</v>
      </c>
      <c r="DB3" s="14" t="s">
        <v>295</v>
      </c>
      <c r="DC3" s="14" t="s">
        <v>296</v>
      </c>
      <c r="DD3" s="14" t="s">
        <v>297</v>
      </c>
      <c r="DE3" s="14" t="s">
        <v>298</v>
      </c>
      <c r="DF3" s="14" t="s">
        <v>299</v>
      </c>
      <c r="DG3" s="14" t="s">
        <v>300</v>
      </c>
      <c r="DH3" s="14" t="s">
        <v>301</v>
      </c>
      <c r="DI3" s="14" t="s">
        <v>302</v>
      </c>
      <c r="DJ3" s="14" t="s">
        <v>303</v>
      </c>
      <c r="DK3" s="14" t="s">
        <v>304</v>
      </c>
      <c r="DL3" s="14" t="s">
        <v>305</v>
      </c>
      <c r="DM3" s="14" t="s">
        <v>306</v>
      </c>
      <c r="DN3" s="14" t="s">
        <v>307</v>
      </c>
      <c r="DO3" s="14" t="s">
        <v>308</v>
      </c>
      <c r="DP3" s="14" t="s">
        <v>309</v>
      </c>
      <c r="DQ3" s="14" t="s">
        <v>310</v>
      </c>
      <c r="DR3" s="14" t="s">
        <v>311</v>
      </c>
      <c r="DS3" s="14" t="s">
        <v>312</v>
      </c>
      <c r="DT3" s="14" t="s">
        <v>313</v>
      </c>
      <c r="DU3" s="14" t="s">
        <v>314</v>
      </c>
      <c r="DV3" s="14" t="s">
        <v>315</v>
      </c>
      <c r="DW3" s="14" t="s">
        <v>316</v>
      </c>
      <c r="DX3" s="14" t="s">
        <v>317</v>
      </c>
      <c r="DY3" s="14" t="s">
        <v>318</v>
      </c>
    </row>
    <row r="4" spans="1:129" x14ac:dyDescent="0.25">
      <c r="A4" s="14" t="s">
        <v>319</v>
      </c>
      <c r="B4" s="15">
        <v>3.94</v>
      </c>
      <c r="C4" s="15">
        <v>3.88</v>
      </c>
      <c r="D4" s="15">
        <v>4.05</v>
      </c>
      <c r="E4" s="15">
        <v>4.32</v>
      </c>
      <c r="F4" s="15">
        <v>4.6399999999999997</v>
      </c>
      <c r="G4" s="15">
        <v>4.79</v>
      </c>
      <c r="H4" s="15">
        <v>4.7300000000000004</v>
      </c>
      <c r="I4" s="15">
        <v>4.4000000000000004</v>
      </c>
      <c r="J4" s="15">
        <v>4.28</v>
      </c>
      <c r="K4" s="15">
        <v>4.5599999999999996</v>
      </c>
      <c r="L4" s="15">
        <v>3.72</v>
      </c>
      <c r="M4" s="15">
        <v>3.25</v>
      </c>
      <c r="N4" s="15">
        <v>3.7</v>
      </c>
      <c r="O4" s="15">
        <v>3.46</v>
      </c>
      <c r="P4" s="15">
        <v>3.4</v>
      </c>
      <c r="Q4" s="15">
        <v>3.46</v>
      </c>
      <c r="R4" s="15">
        <v>3.77</v>
      </c>
      <c r="S4" s="15">
        <v>3.62</v>
      </c>
      <c r="T4" s="15">
        <v>3.66</v>
      </c>
      <c r="U4" s="15">
        <v>3.54</v>
      </c>
      <c r="V4" s="15">
        <v>3.53</v>
      </c>
      <c r="W4" s="15">
        <v>3.65</v>
      </c>
      <c r="X4" s="15">
        <v>3.53</v>
      </c>
      <c r="Y4" s="15">
        <v>3.62</v>
      </c>
      <c r="Z4" s="15">
        <v>3.54</v>
      </c>
      <c r="AA4" s="15">
        <v>3.42</v>
      </c>
      <c r="AB4" s="15">
        <v>3.37</v>
      </c>
      <c r="AC4" s="15">
        <v>3.21</v>
      </c>
      <c r="AD4" s="15">
        <v>2.69</v>
      </c>
      <c r="AE4" s="15">
        <v>2.68</v>
      </c>
      <c r="AF4" s="15">
        <v>2.76</v>
      </c>
      <c r="AG4" s="15">
        <v>2.17</v>
      </c>
      <c r="AH4" s="15">
        <v>2.37</v>
      </c>
      <c r="AI4" s="15">
        <v>2.63</v>
      </c>
      <c r="AJ4" s="15">
        <v>2.85</v>
      </c>
      <c r="AK4" s="15">
        <v>3.02</v>
      </c>
      <c r="AL4" s="15">
        <v>3.17</v>
      </c>
      <c r="AM4" s="15">
        <v>3.21</v>
      </c>
      <c r="AN4" s="15">
        <v>3.39</v>
      </c>
      <c r="AO4" s="15">
        <v>3.27</v>
      </c>
      <c r="AP4" s="15">
        <v>3.03</v>
      </c>
      <c r="AQ4" s="15">
        <v>3</v>
      </c>
      <c r="AR4" s="15">
        <v>2.8</v>
      </c>
      <c r="AS4" s="15">
        <v>2.35</v>
      </c>
      <c r="AT4" s="15">
        <v>2.06</v>
      </c>
      <c r="AU4" s="15">
        <v>2.33</v>
      </c>
      <c r="AV4" s="15">
        <v>2.04</v>
      </c>
      <c r="AW4" s="15">
        <v>1.58</v>
      </c>
      <c r="AX4" s="15">
        <v>1.75</v>
      </c>
      <c r="AY4" s="15">
        <v>1.78</v>
      </c>
      <c r="AZ4" s="15">
        <v>1.82</v>
      </c>
      <c r="BA4" s="15">
        <v>1.63</v>
      </c>
      <c r="BB4" s="15">
        <v>1.08</v>
      </c>
      <c r="BC4" s="15">
        <v>1.46</v>
      </c>
      <c r="BD4" s="15">
        <v>1.0900000000000001</v>
      </c>
      <c r="BE4" s="15">
        <v>1.1100000000000001</v>
      </c>
      <c r="BF4" s="15">
        <v>1.23</v>
      </c>
      <c r="BG4" s="15">
        <v>1.23</v>
      </c>
      <c r="BH4" s="15">
        <v>1.05</v>
      </c>
      <c r="BI4" s="15">
        <v>1.03</v>
      </c>
      <c r="BJ4" s="15">
        <v>1.77</v>
      </c>
      <c r="BK4" s="15">
        <v>1.58</v>
      </c>
      <c r="BL4" s="15">
        <v>1.48</v>
      </c>
      <c r="BM4" s="15">
        <v>1.32</v>
      </c>
      <c r="BN4" s="15">
        <v>1.56</v>
      </c>
      <c r="BO4" s="15">
        <v>1.86</v>
      </c>
      <c r="BP4" s="15">
        <v>1.82</v>
      </c>
      <c r="BQ4" s="15">
        <v>2.0499999999999998</v>
      </c>
      <c r="BR4" s="15">
        <v>1.95</v>
      </c>
      <c r="BS4" s="15">
        <v>1.75</v>
      </c>
      <c r="BT4" s="15">
        <v>1.74</v>
      </c>
      <c r="BU4" s="15">
        <v>1.99</v>
      </c>
      <c r="BV4" s="15">
        <v>1.71</v>
      </c>
      <c r="BW4" s="15">
        <v>1.63</v>
      </c>
      <c r="BX4" s="15">
        <v>1.62</v>
      </c>
      <c r="BY4" s="15">
        <v>1.57</v>
      </c>
      <c r="BZ4" s="15">
        <v>1.39</v>
      </c>
      <c r="CA4" s="15">
        <v>1.29</v>
      </c>
      <c r="CB4" s="15">
        <v>1.2</v>
      </c>
      <c r="CC4" s="15">
        <v>0.91</v>
      </c>
      <c r="CD4" s="15">
        <v>0.92</v>
      </c>
      <c r="CE4" s="15">
        <v>0.83</v>
      </c>
      <c r="CF4" s="15">
        <v>0.64</v>
      </c>
      <c r="CG4" s="15">
        <v>0.56000000000000005</v>
      </c>
      <c r="CH4" s="15">
        <v>0.2</v>
      </c>
      <c r="CI4" s="15">
        <v>0.12</v>
      </c>
      <c r="CJ4" s="15">
        <v>0.15</v>
      </c>
      <c r="CK4" s="15">
        <v>0.26</v>
      </c>
      <c r="CL4" s="15">
        <v>0.41</v>
      </c>
      <c r="CM4" s="15">
        <v>0.73</v>
      </c>
      <c r="CN4" s="15">
        <v>0.57999999999999996</v>
      </c>
      <c r="CO4" s="15">
        <v>0.66</v>
      </c>
      <c r="CP4" s="15">
        <v>0.56000000000000005</v>
      </c>
      <c r="CQ4" s="15">
        <v>0.81</v>
      </c>
      <c r="CR4" s="15">
        <v>0.71</v>
      </c>
      <c r="CS4" s="15">
        <v>0.92</v>
      </c>
      <c r="CT4" s="15">
        <v>0.62</v>
      </c>
      <c r="CU4" s="15">
        <v>0.44</v>
      </c>
      <c r="CV4" s="15">
        <v>0.4</v>
      </c>
      <c r="CW4" s="15">
        <v>0.48</v>
      </c>
      <c r="CX4" s="15">
        <v>0.42</v>
      </c>
      <c r="CY4" s="15">
        <v>0.08</v>
      </c>
      <c r="CZ4" s="15">
        <v>0.03</v>
      </c>
      <c r="DA4" s="15">
        <v>0</v>
      </c>
      <c r="DB4" s="15">
        <v>-7.0000000000000007E-2</v>
      </c>
      <c r="DC4" s="15">
        <v>0.24</v>
      </c>
      <c r="DD4" s="15">
        <v>0.34</v>
      </c>
      <c r="DE4" s="15">
        <v>0.3</v>
      </c>
      <c r="DF4" s="15">
        <v>0.48</v>
      </c>
      <c r="DG4" s="15">
        <v>0.18</v>
      </c>
      <c r="DH4" s="15">
        <v>0.28999999999999998</v>
      </c>
      <c r="DI4" s="15">
        <v>0.3</v>
      </c>
      <c r="DJ4" s="15">
        <v>0.25</v>
      </c>
      <c r="DK4" s="15">
        <v>0.35</v>
      </c>
      <c r="DL4" s="15">
        <v>0.36</v>
      </c>
      <c r="DM4" s="15">
        <v>0.19</v>
      </c>
      <c r="DN4" s="15">
        <v>0.23</v>
      </c>
      <c r="DO4" s="15">
        <v>0.17</v>
      </c>
      <c r="DP4" s="15">
        <v>0.14000000000000001</v>
      </c>
      <c r="DQ4" s="15">
        <v>0.23</v>
      </c>
      <c r="DR4" s="15">
        <v>0.69</v>
      </c>
      <c r="DS4" s="15">
        <v>0.72</v>
      </c>
      <c r="DT4" s="15">
        <v>0.53</v>
      </c>
      <c r="DU4" s="15">
        <v>0.56999999999999995</v>
      </c>
      <c r="DV4" s="15">
        <v>0.38</v>
      </c>
      <c r="DW4" s="15">
        <v>0.32</v>
      </c>
      <c r="DX4" s="15">
        <v>0.33</v>
      </c>
      <c r="DY4" s="15">
        <v>0.34</v>
      </c>
    </row>
    <row r="5" spans="1:129" x14ac:dyDescent="0.25">
      <c r="B5">
        <f>SUM(B4:M4)/12</f>
        <v>4.2133333333333338</v>
      </c>
      <c r="N5">
        <f>SUM(N4:Y4)/12</f>
        <v>3.5783333333333331</v>
      </c>
      <c r="Z5">
        <f>SUM(Z4:AK4)/12</f>
        <v>2.8925000000000005</v>
      </c>
      <c r="AL5">
        <f>SUM(AL4:AW4)/12</f>
        <v>2.6858333333333331</v>
      </c>
      <c r="AX5">
        <f>SUM(AX4:BI4)/12</f>
        <v>1.3550000000000002</v>
      </c>
      <c r="BJ5">
        <f>SUM(BJ4:BU4)/12</f>
        <v>1.7391666666666665</v>
      </c>
      <c r="BV5">
        <f>SUM(BV4:CG4)/12</f>
        <v>1.1891666666666667</v>
      </c>
      <c r="CH5">
        <f>SUM(CH4:CS4)/12</f>
        <v>0.50916666666666666</v>
      </c>
      <c r="CT5">
        <f>SUM(CT4:DE4)/12</f>
        <v>0.27333333333333326</v>
      </c>
      <c r="DF5">
        <f>SUM(DF4:DQ4)/12</f>
        <v>0.26416666666666666</v>
      </c>
      <c r="DR5">
        <f>SUM(DR4:DY4)/8</f>
        <v>0.48499999999999993</v>
      </c>
    </row>
    <row r="6" spans="1:129" x14ac:dyDescent="0.25">
      <c r="A6" s="16" t="s">
        <v>320</v>
      </c>
      <c r="B6" s="16">
        <v>2008</v>
      </c>
      <c r="C6" s="16">
        <v>2009</v>
      </c>
      <c r="D6" s="16">
        <v>2010</v>
      </c>
      <c r="E6" s="16">
        <v>2011</v>
      </c>
      <c r="F6" s="16">
        <v>2012</v>
      </c>
      <c r="G6" s="16">
        <v>2013</v>
      </c>
      <c r="H6" s="16">
        <v>2014</v>
      </c>
      <c r="I6" s="16">
        <v>2015</v>
      </c>
      <c r="J6" s="16">
        <v>2016</v>
      </c>
      <c r="K6" s="16">
        <v>2017</v>
      </c>
      <c r="L6" s="16">
        <v>2018</v>
      </c>
    </row>
    <row r="7" spans="1:129" x14ac:dyDescent="0.25">
      <c r="A7" s="16" t="s">
        <v>321</v>
      </c>
      <c r="B7" s="17">
        <f>B5/100</f>
        <v>4.2133333333333335E-2</v>
      </c>
      <c r="C7" s="17">
        <f>N5/100</f>
        <v>3.5783333333333334E-2</v>
      </c>
      <c r="D7" s="17">
        <f>Z5/100</f>
        <v>2.8925000000000006E-2</v>
      </c>
      <c r="E7" s="17">
        <f>AL5/100</f>
        <v>2.6858333333333331E-2</v>
      </c>
      <c r="F7" s="17">
        <f>AX5/100</f>
        <v>1.3550000000000001E-2</v>
      </c>
      <c r="G7" s="17">
        <f>BJ5/100</f>
        <v>1.7391666666666666E-2</v>
      </c>
      <c r="H7" s="17">
        <f>BV5/100</f>
        <v>1.1891666666666667E-2</v>
      </c>
      <c r="I7" s="17">
        <f>CH5/100</f>
        <v>5.0916666666666662E-3</v>
      </c>
      <c r="J7" s="17">
        <f>CT5/100</f>
        <v>2.7333333333333324E-3</v>
      </c>
      <c r="K7" s="17">
        <f>DF5/100</f>
        <v>2.6416666666666667E-3</v>
      </c>
      <c r="L7" s="17">
        <f>DR5/100</f>
        <v>4.8499999999999993E-3</v>
      </c>
    </row>
    <row r="8" spans="1:129" x14ac:dyDescent="0.25">
      <c r="A8" s="16" t="s">
        <v>322</v>
      </c>
      <c r="B8" s="17">
        <f>Inflation!DF5</f>
        <v>3.39943342776204E-2</v>
      </c>
      <c r="C8" s="17">
        <f>Inflation!DG5</f>
        <v>1.3215149073327961E-2</v>
      </c>
      <c r="D8" s="17">
        <f>Inflation!DH5</f>
        <v>2.3063464291394942E-2</v>
      </c>
      <c r="E8" s="17">
        <f>Inflation!DI5</f>
        <v>2.751865671641791E-2</v>
      </c>
      <c r="F8" s="17">
        <f>Inflation!DJ5</f>
        <v>2.4058102587380843E-2</v>
      </c>
      <c r="G8" s="17">
        <f>Inflation!DK5</f>
        <v>7.8309692671394791E-3</v>
      </c>
      <c r="H8" s="17">
        <f>Inflation!DL5</f>
        <v>5.7176367101598007E-3</v>
      </c>
      <c r="I8" s="17">
        <f>Inflation!DM5</f>
        <v>4.5189504373177843E-3</v>
      </c>
      <c r="J8" s="17">
        <f>Inflation!DN5</f>
        <v>2.6121027427078798E-3</v>
      </c>
      <c r="K8" s="17">
        <f>Inflation!DO5</f>
        <v>1.0999999999999999E-2</v>
      </c>
      <c r="L8" s="17">
        <f>Inflation!DP5</f>
        <v>0.02</v>
      </c>
    </row>
    <row r="9" spans="1:129" x14ac:dyDescent="0.25">
      <c r="A9" s="16" t="s">
        <v>323</v>
      </c>
      <c r="B9" s="17">
        <f>B7-B8</f>
        <v>8.1389990557129352E-3</v>
      </c>
      <c r="C9" s="17">
        <f t="shared" ref="C9:L9" si="0">C7-C8</f>
        <v>2.2568184260005373E-2</v>
      </c>
      <c r="D9" s="17">
        <f t="shared" si="0"/>
        <v>5.8615357086050646E-3</v>
      </c>
      <c r="E9" s="17">
        <f t="shared" si="0"/>
        <v>-6.603233830845788E-4</v>
      </c>
      <c r="F9" s="17">
        <f t="shared" si="0"/>
        <v>-1.0508102587380842E-2</v>
      </c>
      <c r="G9" s="17">
        <f t="shared" si="0"/>
        <v>9.5606973995271873E-3</v>
      </c>
      <c r="H9" s="17">
        <f t="shared" si="0"/>
        <v>6.174029956506866E-3</v>
      </c>
      <c r="I9" s="17">
        <f t="shared" si="0"/>
        <v>5.7271622934888192E-4</v>
      </c>
      <c r="J9" s="17">
        <f t="shared" si="0"/>
        <v>1.2123059062545257E-4</v>
      </c>
      <c r="K9" s="17">
        <f t="shared" si="0"/>
        <v>-8.3583333333333322E-3</v>
      </c>
      <c r="L9" s="17">
        <f t="shared" si="0"/>
        <v>-1.515E-2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Inflation</vt:lpstr>
      <vt:lpstr>BNP</vt:lpstr>
      <vt:lpstr>arbejdsløsheden</vt:lpstr>
      <vt:lpstr>BB 1</vt:lpstr>
      <vt:lpstr>BB2</vt:lpstr>
      <vt:lpstr>udenlandsgæld</vt:lpstr>
      <vt:lpstr>DAU saldoen</vt:lpstr>
      <vt:lpstr>Renten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Brygger</dc:creator>
  <cp:lastModifiedBy>Jesper Brygger</cp:lastModifiedBy>
  <dcterms:created xsi:type="dcterms:W3CDTF">2017-06-01T10:22:08Z</dcterms:created>
  <dcterms:modified xsi:type="dcterms:W3CDTF">2018-10-23T09:11:52Z</dcterms:modified>
</cp:coreProperties>
</file>